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24226"/>
  <mc:AlternateContent xmlns:mc="http://schemas.openxmlformats.org/markup-compatibility/2006">
    <mc:Choice Requires="x15">
      <x15ac:absPath xmlns:x15ac="http://schemas.microsoft.com/office/spreadsheetml/2010/11/ac" url="W:\UACO\Contratti IN CORSO AL 2021  2022 e 2023\PROSPETTI ANNO 2023\TRASPARENZA 2023\IV TRIMESTRE\"/>
    </mc:Choice>
  </mc:AlternateContent>
  <xr:revisionPtr revIDLastSave="0" documentId="13_ncr:1_{02B06816-E617-4EC4-A4E8-4E578221D05D}" xr6:coauthVersionLast="36" xr6:coauthVersionMax="36" xr10:uidLastSave="{00000000-0000-0000-0000-000000000000}"/>
  <bookViews>
    <workbookView xWindow="648" yWindow="1872" windowWidth="10416" windowHeight="2868" xr2:uid="{00000000-000D-0000-FFFF-FFFF00000000}"/>
  </bookViews>
  <sheets>
    <sheet name="ANNO 2023_31.12.2023" sheetId="31" r:id="rId1"/>
    <sheet name="Banche dati INVIATO ARGENTATI" sheetId="14" state="hidden" r:id="rId2"/>
    <sheet name="Scadenze Sky" sheetId="3" state="hidden" r:id="rId3"/>
    <sheet name="Giornali cartacei" sheetId="7" state="hidden" r:id="rId4"/>
    <sheet name="Abb. giorn. cartacei " sheetId="8" state="hidden" r:id="rId5"/>
    <sheet name="Abbon. giorn. digitali" sheetId="9" state="hidden" r:id="rId6"/>
    <sheet name="Agenzie di stampa" sheetId="11" state="hidden" r:id="rId7"/>
    <sheet name="Banche dati da rinn dic. 2021" sheetId="10" state="hidden" r:id="rId8"/>
    <sheet name="Banche dati da rinn. dic. 2022" sheetId="12" state="hidden" r:id="rId9"/>
    <sheet name="Banche dati da rinn. dic. 2023" sheetId="13" state="hidden" r:id="rId10"/>
  </sheets>
  <definedNames>
    <definedName name="_xlnm._FilterDatabase" localSheetId="0" hidden="1">'ANNO 2023_31.12.2023'!$A$3:$M$218</definedName>
    <definedName name="_xlnm.Print_Area" localSheetId="6">'Agenzie di stampa'!$A$1:$G$14</definedName>
    <definedName name="_xlnm.Print_Area" localSheetId="0">'ANNO 2023_31.12.2023'!$A$4:$M$218</definedName>
    <definedName name="_xlnm.Print_Area" localSheetId="7">'Banche dati da rinn dic. 2021'!$A$2:$H$15</definedName>
    <definedName name="_xlnm.Print_Area" localSheetId="1">'Banche dati INVIATO ARGENTATI'!$A$2:$C$15</definedName>
  </definedNames>
  <calcPr calcId="191029"/>
</workbook>
</file>

<file path=xl/calcChain.xml><?xml version="1.0" encoding="utf-8"?>
<calcChain xmlns="http://schemas.openxmlformats.org/spreadsheetml/2006/main">
  <c r="M128" i="31" l="1"/>
  <c r="M120" i="31"/>
  <c r="M54" i="31"/>
  <c r="M33" i="31"/>
  <c r="M24" i="31"/>
  <c r="M10" i="31"/>
  <c r="I21" i="13" l="1"/>
  <c r="G18" i="10"/>
  <c r="H18" i="10"/>
  <c r="F18" i="10"/>
  <c r="F19" i="12"/>
  <c r="G19" i="12"/>
  <c r="E19" i="12"/>
  <c r="A10" i="12"/>
  <c r="J14" i="11" l="1"/>
  <c r="G13" i="11"/>
  <c r="F13" i="11"/>
  <c r="G10" i="11"/>
  <c r="G9" i="11"/>
  <c r="G8" i="11"/>
  <c r="G7" i="11"/>
  <c r="G6" i="11"/>
  <c r="G5" i="11"/>
  <c r="G4" i="11"/>
  <c r="G3" i="11"/>
</calcChain>
</file>

<file path=xl/sharedStrings.xml><?xml version="1.0" encoding="utf-8"?>
<sst xmlns="http://schemas.openxmlformats.org/spreadsheetml/2006/main" count="2184" uniqueCount="1180">
  <si>
    <t xml:space="preserve"> ICP di A. Marosa</t>
  </si>
  <si>
    <t>Presidente</t>
  </si>
  <si>
    <t>Portavoce</t>
  </si>
  <si>
    <t>Componente Ainis</t>
  </si>
  <si>
    <t>Attuali 
postazioni</t>
  </si>
  <si>
    <t>Utenze
attuali</t>
  </si>
  <si>
    <t>gratuite
SCADONO
31.12.21</t>
  </si>
  <si>
    <t>AGI</t>
  </si>
  <si>
    <t>ADN-KRONOS</t>
  </si>
  <si>
    <t>ASKANEWS</t>
  </si>
  <si>
    <t>RADIOCOR-
IL SOLE 24 ORE</t>
  </si>
  <si>
    <t>ANSA</t>
  </si>
  <si>
    <t>COM.E
(Ag. DIRE)</t>
  </si>
  <si>
    <t>LAPRESSE</t>
  </si>
  <si>
    <t>9 COLONNE</t>
  </si>
  <si>
    <t>ITALPRESS</t>
  </si>
  <si>
    <t>NB</t>
  </si>
  <si>
    <t>TIPOLOGIA</t>
  </si>
  <si>
    <t>N. COPIE 
DA CONTRATTO</t>
  </si>
  <si>
    <t>GIORNI FORNITURA</t>
  </si>
  <si>
    <t>ASSEGNAZIONI</t>
  </si>
  <si>
    <t>CORRIERE DELLA SERA</t>
  </si>
  <si>
    <t>QUOTIDIANO</t>
  </si>
  <si>
    <t>INTERNATIONAL N.Y. TIMES</t>
  </si>
  <si>
    <t>QUOT. STRAN.</t>
  </si>
  <si>
    <t>lun-ven.</t>
  </si>
  <si>
    <t>FINANCIAL TIMES</t>
  </si>
  <si>
    <t>mensile</t>
  </si>
  <si>
    <t>REPUBBLICA</t>
  </si>
  <si>
    <t>QUOTID. ITAL.</t>
  </si>
  <si>
    <t>lun-dom
(la domenica con l'Espresso)</t>
  </si>
  <si>
    <t>MILANO FINANZA</t>
  </si>
  <si>
    <t>settimanale
(sabato)</t>
  </si>
  <si>
    <t>MANIFESTO</t>
  </si>
  <si>
    <t>mar-ven.</t>
  </si>
  <si>
    <t>FATTO QUOTIDIANO</t>
  </si>
  <si>
    <t>FOGLIO</t>
  </si>
  <si>
    <t>GIORNALE</t>
  </si>
  <si>
    <t>ITALIA OGGI</t>
  </si>
  <si>
    <t>LIBERO</t>
  </si>
  <si>
    <t>MESSAGGERO</t>
  </si>
  <si>
    <t>lun-dom</t>
  </si>
  <si>
    <t>STAMPA</t>
  </si>
  <si>
    <t>TEMPO</t>
  </si>
  <si>
    <t>PRIMA COMUNICAZIONI</t>
  </si>
  <si>
    <t>PERIOD. ITAL.</t>
  </si>
  <si>
    <t>PANORAMA</t>
  </si>
  <si>
    <t>settimanale
(mercoledì)</t>
  </si>
  <si>
    <t>IL TEST SALVAGENTE</t>
  </si>
  <si>
    <t>INTERNAZIONALE</t>
  </si>
  <si>
    <t>settimanale
(venerdì)</t>
  </si>
  <si>
    <t>BLOOMBER BUSINESS WEEK</t>
  </si>
  <si>
    <t>PERIOD. STRAN.</t>
  </si>
  <si>
    <t>SOLE 24 ORE</t>
  </si>
  <si>
    <t>ABBONAMENTO
con domiciliazione presso il fornitore</t>
  </si>
  <si>
    <t xml:space="preserve">4
</t>
  </si>
  <si>
    <t>The Economist</t>
  </si>
  <si>
    <t>Il Sole 24 Ore</t>
  </si>
  <si>
    <t>Abbonamenti</t>
  </si>
  <si>
    <t>Numero
copie</t>
  </si>
  <si>
    <t>Assegnazioni</t>
  </si>
  <si>
    <t>Scadenze</t>
  </si>
  <si>
    <t>n. 2</t>
  </si>
  <si>
    <t>n. 4</t>
  </si>
  <si>
    <t>Il Sole è domiciliato presso
Servizi Diffusionali</t>
  </si>
  <si>
    <t xml:space="preserve">Abbonamenti digitali giornali per i Vertici AGCM
</t>
  </si>
  <si>
    <t>Costo
incl. Iva</t>
  </si>
  <si>
    <t>Attivazione</t>
  </si>
  <si>
    <t>Repubblica</t>
  </si>
  <si>
    <t>Corriere</t>
  </si>
  <si>
    <t>Stampa</t>
  </si>
  <si>
    <t>Il Sole</t>
  </si>
  <si>
    <t>Il Mattino</t>
  </si>
  <si>
    <t>Componente prof. Ainis</t>
  </si>
  <si>
    <t>Segretario Generale Avv. Arena</t>
  </si>
  <si>
    <t>Portavoce dott. Torino</t>
  </si>
  <si>
    <t>Ufficio richiedente</t>
  </si>
  <si>
    <t>Costi IMPEGNATI
anno 2020</t>
  </si>
  <si>
    <t>Costi IMPEGNATI
anno 2021</t>
  </si>
  <si>
    <t>Costi IMPEGNATI
anno 2022</t>
  </si>
  <si>
    <t>Costi IMPEGNATI
anno 2023</t>
  </si>
  <si>
    <t>Scadenza contrattuale</t>
  </si>
  <si>
    <t>Biblioteca</t>
  </si>
  <si>
    <t>Costi stimati
DA IMPEGNARE
anno 2022</t>
  </si>
  <si>
    <t>30.06.2022</t>
  </si>
  <si>
    <t>Costi stimati DA IMPEGNARE
anno 2023</t>
  </si>
  <si>
    <t>L'Amministrativista</t>
  </si>
  <si>
    <t>Infoleges</t>
  </si>
  <si>
    <t>Abi sportelli on line</t>
  </si>
  <si>
    <t>Competition Law Cullen</t>
  </si>
  <si>
    <t xml:space="preserve">De Jure Top Major on line </t>
  </si>
  <si>
    <t>16.05.2021</t>
  </si>
  <si>
    <t>20.05.2021</t>
  </si>
  <si>
    <t>14.05.2021</t>
  </si>
  <si>
    <t>17.05.2021</t>
  </si>
  <si>
    <t>Capo di Gabinetto Quaranta</t>
  </si>
  <si>
    <t xml:space="preserve">La Repubblica </t>
  </si>
  <si>
    <t>DA NON RINNOVARE - comunicato  a Modesti con e-mail del 15/02/2021</t>
  </si>
  <si>
    <t>Petrocchi Angelo</t>
  </si>
  <si>
    <t>ACTALIS SPA</t>
  </si>
  <si>
    <t>Capo di Gabinetto Cons. Maria Tuccillo</t>
  </si>
  <si>
    <t>Il Sole 24 Ore + sito 24</t>
  </si>
  <si>
    <t>1 copia: lun-dom
1 copia: lun-ven</t>
  </si>
  <si>
    <t>Presid: lun-dom
Ufficio stampa: lun-ven</t>
  </si>
  <si>
    <t>segreteria.presidenza@agcm.it</t>
  </si>
  <si>
    <t>limoncino</t>
  </si>
  <si>
    <t>Credenziali</t>
  </si>
  <si>
    <t>michele.ainis@agcm.it</t>
  </si>
  <si>
    <t>Michele1</t>
  </si>
  <si>
    <t>maria.tuccillo@agcm.it</t>
  </si>
  <si>
    <t>filippo.arena@agcm.it</t>
  </si>
  <si>
    <t>segreteria.portavoce@agcm.it</t>
  </si>
  <si>
    <t>Segreteria1</t>
  </si>
  <si>
    <t>Scadenza</t>
  </si>
  <si>
    <t>14.05.2022</t>
  </si>
  <si>
    <t>agcmutente1</t>
  </si>
  <si>
    <t>Filippo1</t>
  </si>
  <si>
    <t>Tuccillo1!</t>
  </si>
  <si>
    <t>AGCM2016</t>
  </si>
  <si>
    <t>1Limoncino</t>
  </si>
  <si>
    <t>16.05.2022</t>
  </si>
  <si>
    <t>17.05.2022</t>
  </si>
  <si>
    <t>20.05.2022</t>
  </si>
  <si>
    <t>direttamente presso editore</t>
  </si>
  <si>
    <r>
      <t xml:space="preserve">n. 1 abbonamento Sky  assegnato al </t>
    </r>
    <r>
      <rPr>
        <b/>
        <sz val="11"/>
        <color rgb="FF000000"/>
        <rFont val="Arial"/>
        <family val="2"/>
      </rPr>
      <t>Capo di Gabinetto</t>
    </r>
    <r>
      <rPr>
        <sz val="11"/>
        <color rgb="FF000000"/>
        <rFont val="Arial"/>
        <family val="2"/>
      </rPr>
      <t xml:space="preserve"> che scade al </t>
    </r>
    <r>
      <rPr>
        <b/>
        <sz val="11"/>
        <color rgb="FF000000"/>
        <rFont val="Arial"/>
        <family val="2"/>
      </rPr>
      <t>28.02.2022</t>
    </r>
  </si>
  <si>
    <t xml:space="preserve">Agenzie </t>
  </si>
  <si>
    <t>Le agenzie gratuite sono utilizzate da Anna Silvia</t>
  </si>
  <si>
    <t>Il S.G. non utilizza Askanews, Dire, Lapresse e 9Colonne</t>
  </si>
  <si>
    <t>1) Ufficio Stampa
2) Biblioteca</t>
  </si>
  <si>
    <t>1) Presidente
2) Serena Stella (ex Muscolo)
3) Uff. Stampa
4) Rocchietti (ex Capo Gabinetto Quaranta)</t>
  </si>
  <si>
    <t xml:space="preserve">1
</t>
  </si>
  <si>
    <t xml:space="preserve">
1 copia: lun-sab</t>
  </si>
  <si>
    <t>Uff. Stampa</t>
  </si>
  <si>
    <t xml:space="preserve">GIORNALI E PERIODICI
</t>
  </si>
  <si>
    <t xml:space="preserve">1) Presidente
2)  VSG Serena Stella (ex  Muscolo)
3) dott.ssa Annalisa Rocchietti (ex Capo Gabinetto Quaranta)
4) Uff. Stampa
</t>
  </si>
  <si>
    <t xml:space="preserve"> DA RINNOVARE A DICEMBRE 2021</t>
  </si>
  <si>
    <t xml:space="preserve">BANCHE DATI </t>
  </si>
  <si>
    <t xml:space="preserve">Scadenza </t>
  </si>
  <si>
    <t>Costi stimati
DA IMPEGNARE
anno 2023</t>
  </si>
  <si>
    <t>Costi stimati
DA IMPEGNARE
anno 2024</t>
  </si>
  <si>
    <t xml:space="preserve"> DA RINNOVARE A DICEMBRE 2022</t>
  </si>
  <si>
    <t>Acnp</t>
  </si>
  <si>
    <t>Nilde</t>
  </si>
  <si>
    <t>SSRN</t>
  </si>
  <si>
    <t>Circolari abi on line</t>
  </si>
  <si>
    <t xml:space="preserve">JSTOR Business I e II 
</t>
  </si>
  <si>
    <t>Riviste on line De Jure Top Major</t>
  </si>
  <si>
    <t>N.B. Le riviste De Jure possono essere abbinate alla Banca dati relativa</t>
  </si>
  <si>
    <t>Guida Nielsen</t>
  </si>
  <si>
    <t>Leggi d'Italia professionale
(Wolters Kluwer Italia)</t>
  </si>
  <si>
    <t>Kluwer Competition Law</t>
  </si>
  <si>
    <t>Dri</t>
  </si>
  <si>
    <t>DA RINNOVARE A DICEMBRE 2023</t>
  </si>
  <si>
    <t xml:space="preserve"> ANNUALI</t>
  </si>
  <si>
    <t xml:space="preserve">   TRIENNALI</t>
  </si>
  <si>
    <t>Costi stimati
 DA IMPEGNARE
anno 2024</t>
  </si>
  <si>
    <t>Circolari Abi on line</t>
  </si>
  <si>
    <t>JSTOR Business I e II</t>
  </si>
  <si>
    <t xml:space="preserve"> QUINQUENNALI</t>
  </si>
  <si>
    <t>Costi 
IMPEGNATI
anno 2019</t>
  </si>
  <si>
    <t>Costi 
IMPEGNATI
anno 2020</t>
  </si>
  <si>
    <t>Gazzetta Amministrativa</t>
  </si>
  <si>
    <t>Osservatorio Energia</t>
  </si>
  <si>
    <t>"P.A. 24" on line</t>
  </si>
  <si>
    <t>Econlit full text - Ebsco</t>
  </si>
  <si>
    <t>Business source corporate - Ebsco</t>
  </si>
  <si>
    <t>Nuovo Archivio Storico de Il Sole 24 Ore</t>
  </si>
  <si>
    <t>Discovery service - Ebsco</t>
  </si>
  <si>
    <t>Astrid</t>
  </si>
  <si>
    <t>Foroplus (ex Foro Italiano Alfa Zanichelli)</t>
  </si>
  <si>
    <t>a pagam.
SCADONO
30.06.22</t>
  </si>
  <si>
    <t>+ 1 aggiuntiva per dott.ssa Scotton</t>
  </si>
  <si>
    <t>costo unitario Iva escl.</t>
  </si>
  <si>
    <t>costo unitario Iva incl.</t>
  </si>
  <si>
    <r>
      <t xml:space="preserve">1) Presid.Rustichelli
2) </t>
    </r>
    <r>
      <rPr>
        <sz val="8"/>
        <rFont val="Times New Roman"/>
        <family val="1"/>
      </rPr>
      <t>Capo Gab. Tuccillo</t>
    </r>
    <r>
      <rPr>
        <sz val="8"/>
        <color theme="1"/>
        <rFont val="Times New Roman"/>
        <family val="1"/>
      </rPr>
      <t xml:space="preserve">
3) Segr. Gen. Arena
4) Portav. Torino 
5) Piras
6) Silvia Anna
7) Arcidiacono
8) </t>
    </r>
    <r>
      <rPr>
        <sz val="8"/>
        <rFont val="Times New Roman"/>
        <family val="1"/>
      </rPr>
      <t>Galloppa</t>
    </r>
  </si>
  <si>
    <r>
      <t xml:space="preserve">1) Presid. Rustichelli 
2) Cap Gab. Tuccillo
3) Portav. Torino
4) Piras
5) Silvia Anna
6)Arcidiacono
7) </t>
    </r>
    <r>
      <rPr>
        <sz val="8"/>
        <rFont val="Times New Roman"/>
        <family val="1"/>
      </rPr>
      <t>Galloppa</t>
    </r>
    <r>
      <rPr>
        <sz val="8"/>
        <color theme="1"/>
        <rFont val="Times New Roman"/>
        <family val="1"/>
      </rPr>
      <t xml:space="preserve">
</t>
    </r>
  </si>
  <si>
    <r>
      <t xml:space="preserve">n. 3 abbonamenti Sky che scadono al </t>
    </r>
    <r>
      <rPr>
        <b/>
        <sz val="11"/>
        <color rgb="FF000000"/>
        <rFont val="Arial"/>
        <family val="2"/>
      </rPr>
      <t>31 dicembre 2021</t>
    </r>
    <r>
      <rPr>
        <sz val="11"/>
        <color rgb="FF000000"/>
        <rFont val="Arial"/>
        <family val="2"/>
      </rPr>
      <t>:</t>
    </r>
  </si>
  <si>
    <r>
      <t xml:space="preserve">1) Presid.Rustichelli
2) </t>
    </r>
    <r>
      <rPr>
        <sz val="8"/>
        <rFont val="Times New Roman"/>
        <family val="1"/>
      </rPr>
      <t>Capo Gab. Tuccillo</t>
    </r>
    <r>
      <rPr>
        <sz val="8"/>
        <color theme="1"/>
        <rFont val="Times New Roman"/>
        <family val="1"/>
      </rPr>
      <t xml:space="preserve">
3)  Portav. Torino 
4) Piras
5) Silvia Anna
6) Arcidiacono
7) </t>
    </r>
    <r>
      <rPr>
        <sz val="8"/>
        <rFont val="Times New Roman"/>
        <family val="1"/>
      </rPr>
      <t>Galloppa
8) Scotton</t>
    </r>
  </si>
  <si>
    <t>Costi stimati
IMPEGNATI
anno 2021</t>
  </si>
  <si>
    <t>250</t>
  </si>
  <si>
    <t>300</t>
  </si>
  <si>
    <t>1600</t>
  </si>
  <si>
    <t>1300</t>
  </si>
  <si>
    <t>870</t>
  </si>
  <si>
    <t>n. determina</t>
  </si>
  <si>
    <t>615</t>
  </si>
  <si>
    <t>Det. 205-2020 e nota del 26.11.2020 (integrazione impegno Circolari Abi on line)</t>
  </si>
  <si>
    <t>AGI - Agenzia Giornalistica Italiana SpA</t>
  </si>
  <si>
    <t>ASKANEWS SpA</t>
  </si>
  <si>
    <t>IL SOLE 24 ORE SpA - Radiocor</t>
  </si>
  <si>
    <t>COM.E COMUNICAZIONE &amp; EDITORIA s.r.l.</t>
  </si>
  <si>
    <t>9COLONNE</t>
  </si>
  <si>
    <t>CIG</t>
  </si>
  <si>
    <t>Procedura di scelta del  contraente</t>
  </si>
  <si>
    <t>Partecipanti</t>
  </si>
  <si>
    <t>CF/ P.IVA Partecipanti</t>
  </si>
  <si>
    <t>CF/ P.IVA Aggiudicatario</t>
  </si>
  <si>
    <t>Tempi di completamento dell'opera, servizio o fornitura
(Data di effettivo inizio lavori, servizi o forniture)</t>
  </si>
  <si>
    <t>Tempi di completamento dell'opera, servizio o fornitura
(Data di ultimazione lavori, servizi o forniture)</t>
  </si>
  <si>
    <t>Lazio Maceri srl</t>
  </si>
  <si>
    <t xml:space="preserve">EDIST ENGINEERING SRL </t>
  </si>
  <si>
    <t xml:space="preserve">964115659E </t>
  </si>
  <si>
    <t xml:space="preserve">Sistemi Informativi S.R.L.  </t>
  </si>
  <si>
    <t>Z8539C52E1</t>
  </si>
  <si>
    <t xml:space="preserve">MSDSYSTEMS S.R.L.  </t>
  </si>
  <si>
    <t xml:space="preserve">Z92397998B </t>
  </si>
  <si>
    <t>23-AFFIDAMENTOINECONOMIA-AFFIDAMENTODIRETTO</t>
  </si>
  <si>
    <t>08-AFFIDAMENTOINECONOMIA-COTTIMOFIDUCIARIO</t>
  </si>
  <si>
    <t xml:space="preserve">Z4339ADC33 </t>
  </si>
  <si>
    <t>Help Software Inc.</t>
  </si>
  <si>
    <t>fornitore estero</t>
  </si>
  <si>
    <t>ZE939AD9E1</t>
  </si>
  <si>
    <t xml:space="preserve">ADPARTNERS S.r.l </t>
  </si>
  <si>
    <t xml:space="preserve">C.F./P.IVA 03340710270 </t>
  </si>
  <si>
    <t xml:space="preserve">Z1239ADBBD </t>
  </si>
  <si>
    <t xml:space="preserve">9478032F6C </t>
  </si>
  <si>
    <t>Officine Contract S.r.l.</t>
  </si>
  <si>
    <t xml:space="preserve">C.F./P.IVA 09474861003 </t>
  </si>
  <si>
    <t>Italiana Petroli SpA</t>
  </si>
  <si>
    <t xml:space="preserve">Z6A39E37CC </t>
  </si>
  <si>
    <t xml:space="preserve">INGROSCART S.r.l. </t>
  </si>
  <si>
    <t>Z1339E38DC</t>
  </si>
  <si>
    <t>C.F./P.IVA 01469840662</t>
  </si>
  <si>
    <t xml:space="preserve">PARADIGMA SRL </t>
  </si>
  <si>
    <t>ZARA APPALTI S.r.l.</t>
  </si>
  <si>
    <t xml:space="preserve">C.F./P.IVA 03921070615 </t>
  </si>
  <si>
    <t xml:space="preserve">C.F./P.IVA: 03671520967 </t>
  </si>
  <si>
    <t>9679285EA7</t>
  </si>
  <si>
    <t xml:space="preserve"> Italware S.r.l. </t>
  </si>
  <si>
    <t xml:space="preserve">C&amp;C CONSULTING S.p.A. </t>
  </si>
  <si>
    <t xml:space="preserve">Z003A04B13 </t>
  </si>
  <si>
    <t xml:space="preserve">SWG S.p.A. </t>
  </si>
  <si>
    <t>ZA73A5E17D</t>
  </si>
  <si>
    <t xml:space="preserve">INNOCRAFT Ltd </t>
  </si>
  <si>
    <t xml:space="preserve">Trippus Event Solutions AB </t>
  </si>
  <si>
    <t xml:space="preserve">Z5339AA6AA </t>
  </si>
  <si>
    <t>26-AFFIDAMENTODIRETTOINADESIONEADAACCORDOQUADRO/CONVENZIONE</t>
  </si>
  <si>
    <t xml:space="preserve">Z903A73C42 </t>
  </si>
  <si>
    <t xml:space="preserve">ZF339DB029 </t>
  </si>
  <si>
    <t xml:space="preserve">ZB339C0709  </t>
  </si>
  <si>
    <t xml:space="preserve">Z1339C070D  </t>
  </si>
  <si>
    <t xml:space="preserve">ZB83A19610 </t>
  </si>
  <si>
    <t xml:space="preserve">ZE839CA08C </t>
  </si>
  <si>
    <t>Z213A23757</t>
  </si>
  <si>
    <t xml:space="preserve">AC Computer di A. Cogoni </t>
  </si>
  <si>
    <t xml:space="preserve">ZA03A702CD </t>
  </si>
  <si>
    <t>Z713A700EB</t>
  </si>
  <si>
    <t xml:space="preserve"> Picchi S.r.l.</t>
  </si>
  <si>
    <t>Z6C3A3CCE1</t>
  </si>
  <si>
    <t>Alma Travel s.r.l.</t>
  </si>
  <si>
    <t xml:space="preserve">DPS INFORMATICA S.n.c. di Presello Gianni &amp; C. </t>
  </si>
  <si>
    <t>ZD53A92385</t>
  </si>
  <si>
    <t xml:space="preserve">Z0F3A6B094 </t>
  </si>
  <si>
    <t>id_Lotto</t>
  </si>
  <si>
    <t>Oggetto del bando</t>
  </si>
  <si>
    <t>Stazione appaltante</t>
  </si>
  <si>
    <t>Aggiudicatario</t>
  </si>
  <si>
    <t>Importo di aggiudicazione (al lordo degli oneri di
sicurezza ed al netto dell'IVA)</t>
  </si>
  <si>
    <t>Autorità Garante della Concorrenza e del Mercato
CF:97076950589</t>
  </si>
  <si>
    <t>Gestioni.doc srl</t>
  </si>
  <si>
    <t>Hera Comm. SpA</t>
  </si>
  <si>
    <t>ZCA3A28D17</t>
  </si>
  <si>
    <t>Importo pagato nel 2023 al netto dell'IVA</t>
  </si>
  <si>
    <t xml:space="preserve"> 27/02/2023</t>
  </si>
  <si>
    <t xml:space="preserve">  01/04/2023</t>
  </si>
  <si>
    <t xml:space="preserve"> 10/02/2023
</t>
  </si>
  <si>
    <t xml:space="preserve"> 10/03/2023</t>
  </si>
  <si>
    <r>
      <rPr>
        <strike/>
        <sz val="12"/>
        <rFont val="Arial"/>
        <family val="2"/>
      </rPr>
      <t xml:space="preserve">
</t>
    </r>
    <r>
      <rPr>
        <sz val="12"/>
        <rFont val="Arial"/>
        <family val="2"/>
      </rPr>
      <t xml:space="preserve">13/02/2023 
</t>
    </r>
  </si>
  <si>
    <t xml:space="preserve">Lazio Maceri srl
</t>
  </si>
  <si>
    <r>
      <rPr>
        <sz val="12"/>
        <color rgb="FFFF0000"/>
        <rFont val="Arial"/>
        <family val="2"/>
      </rPr>
      <t xml:space="preserve">
</t>
    </r>
    <r>
      <rPr>
        <sz val="12"/>
        <rFont val="Arial"/>
        <family val="2"/>
      </rPr>
      <t>SWG S.p.A.</t>
    </r>
    <r>
      <rPr>
        <sz val="12"/>
        <color rgb="FFFF0000"/>
        <rFont val="Arial"/>
        <family val="2"/>
      </rPr>
      <t xml:space="preserve">
</t>
    </r>
  </si>
  <si>
    <t xml:space="preserve">
 22/03/2023</t>
  </si>
  <si>
    <t xml:space="preserve">
21/03/2024</t>
  </si>
  <si>
    <t xml:space="preserve">OD MEPA Tastiera Magic Keyboard </t>
  </si>
  <si>
    <t xml:space="preserve">OD MEPA fornitura IBM Storage LTO Ultrium complete di barcode </t>
  </si>
  <si>
    <t xml:space="preserve">Servizio di formazione  obbligatoria Ufficio Acquisti “Verso il nuovo Codice dei contratti pubblici” </t>
  </si>
  <si>
    <t xml:space="preserve"> Adesione AQ Carburanti Rete Buoni Acquisto 1 - LOTTO 1</t>
  </si>
  <si>
    <t>Maintenance annuale software Power Tools 14.0</t>
  </si>
  <si>
    <t xml:space="preserve">OD MEPA servizio di assistenza  annuale per scanner planetario </t>
  </si>
  <si>
    <t xml:space="preserve">ADESIONE CONVENZIONE CONSIP “Energia Elettrica 20”  - Lotto 10 con opzione energia verde </t>
  </si>
  <si>
    <t xml:space="preserve">C.F./ P.IVA 02238120485 </t>
  </si>
  <si>
    <t xml:space="preserve">Adesione Convenzione Consip "Licenze Software
Multibrand 5" - Lotto 4 sottoscrizione triennale n. 8
licenze Red Hat </t>
  </si>
  <si>
    <t xml:space="preserve">
CF/ P. IVA 04472901000</t>
  </si>
  <si>
    <t>Accordo Quadro Manutenzione edile - Lotto 2 AGCM - Ordinativo di lavori n. 9</t>
  </si>
  <si>
    <t xml:space="preserve">Accordo Quadro Manutenzione edile - Lotto 2 AGCM - Ordinativo di lavori n.10 </t>
  </si>
  <si>
    <t xml:space="preserve">ADESIONE ALLA CONVENZIONE CONSIP “PC Desktop e Workstation 2 - lotto 2” Fornitura 50 PC Lenovo </t>
  </si>
  <si>
    <t xml:space="preserve">Servizio annuale di analytics in cloud - “Matomo.org” </t>
  </si>
  <si>
    <t xml:space="preserve">OD MEPA fornitura 15 alimentatori HP </t>
  </si>
  <si>
    <t>TD TUTTOGARE - Accordo quadro per servizio di agenzia viaggi per la gestione integrata trasferte di lavoro</t>
  </si>
  <si>
    <t xml:space="preserve">TD MEPA servizi di consulenza sugli applicativi Domino/Notes </t>
  </si>
  <si>
    <t>TD MEPA ACCORDO QUADRO per servizio smaltimento carta e cartone da macero</t>
  </si>
  <si>
    <t>TD MEPA servizi di un’indagine presso i consumatori</t>
  </si>
  <si>
    <t xml:space="preserve">C.F. /  P.IVA 00532540325 
</t>
  </si>
  <si>
    <t>TD TUTTOGARE fornitura licenza software per la gestione eventi</t>
  </si>
  <si>
    <t xml:space="preserve">OD MEPA  licenza triennale sw Corporate Teamviewer </t>
  </si>
  <si>
    <t xml:space="preserve">
Esercizio opzione di rinnovo per servizio di manutenzione infissi e serramenti e fornitura in opera di articoli di ferramenta</t>
  </si>
  <si>
    <t xml:space="preserve">Servizio di utilizzo di materiale fotografico per la pubblicazione dei comunicati stampa per 1 anno con opzione di rinnovo per 9 mesiAgcm </t>
  </si>
  <si>
    <t xml:space="preserve">ICP di A. Marosa
</t>
  </si>
  <si>
    <r>
      <rPr>
        <strike/>
        <sz val="12"/>
        <rFont val="Arial"/>
        <family val="2"/>
      </rPr>
      <t xml:space="preserve">
</t>
    </r>
    <r>
      <rPr>
        <sz val="12"/>
        <rFont val="Arial"/>
        <family val="2"/>
      </rPr>
      <t>10/02/2024</t>
    </r>
  </si>
  <si>
    <t xml:space="preserve">OD MEPA fornitura confezioni di carta asciugamani in cellulosa </t>
  </si>
  <si>
    <r>
      <t xml:space="preserve">TD MEPA manutenzione e acquisto </t>
    </r>
    <r>
      <rPr>
        <sz val="12"/>
        <rFont val="Arial"/>
        <family val="2"/>
      </rPr>
      <t xml:space="preserve">licenze  </t>
    </r>
    <r>
      <rPr>
        <sz val="12"/>
        <color rgb="FF000000"/>
        <rFont val="Arial"/>
        <family val="2"/>
      </rPr>
      <t xml:space="preserve">
Zenworks asset management, Novell open workgroup suite e  Netiq secure login
</t>
    </r>
  </si>
  <si>
    <t xml:space="preserve">Fornitura e posa in opera di binario tenda </t>
  </si>
  <si>
    <t xml:space="preserve">OD MEPA  fornitura radio ricetrasmittenti per squadra di emergenza </t>
  </si>
  <si>
    <t xml:space="preserve">Fornitura n. 6 gilet di identificazione ad alta visibilità per i nuovi componenti della Squadra di emergenza dell’Autorità </t>
  </si>
  <si>
    <t>C.F./ P.IVA 02221101203</t>
  </si>
  <si>
    <t xml:space="preserve">C.F./ P.IVA 00051570893 </t>
  </si>
  <si>
    <t xml:space="preserve">
C.F./ P.IVA 04472901000</t>
  </si>
  <si>
    <t xml:space="preserve">C.F./P.IVA 01486330309 </t>
  </si>
  <si>
    <t xml:space="preserve">C.F. / P.IVA 00532540325 
</t>
  </si>
  <si>
    <t xml:space="preserve">C.F./P.IVA 08479430012 </t>
  </si>
  <si>
    <t xml:space="preserve">C.F./ P.IVA 03921070615 </t>
  </si>
  <si>
    <t xml:space="preserve">
C.F./ P.IVA 06222110014</t>
  </si>
  <si>
    <t>C.F./ P.IVA 05685740721</t>
  </si>
  <si>
    <t>ITALWARE SRL</t>
  </si>
  <si>
    <t xml:space="preserve">IT Smart CO s.r.l. </t>
  </si>
  <si>
    <t>Legatoria Massimo Albanese</t>
  </si>
  <si>
    <t>Sinexia srl</t>
  </si>
  <si>
    <t xml:space="preserve">ZA23AA2076 </t>
  </si>
  <si>
    <t>STATISTA GMBH</t>
  </si>
  <si>
    <t xml:space="preserve">ITALWARE SRL </t>
  </si>
  <si>
    <t>Z603AA4E67</t>
  </si>
  <si>
    <t>ACTALIS S.P.A.</t>
  </si>
  <si>
    <t>ZE33AA4A7E</t>
  </si>
  <si>
    <t>Z2A3AB1B79</t>
  </si>
  <si>
    <t xml:space="preserve">Legatoria Massimo Albanese </t>
  </si>
  <si>
    <t>ZD43AA2131</t>
  </si>
  <si>
    <t>QUADIENT RENTAL ITALY s.r.l.</t>
  </si>
  <si>
    <t>C.F./P.IVA 05448770965</t>
  </si>
  <si>
    <t>ZB23A75EEA</t>
  </si>
  <si>
    <t>Sinexia S.r.l.</t>
  </si>
  <si>
    <t>C.F./P.IVA 08800750963</t>
  </si>
  <si>
    <t xml:space="preserve">ITS SRL UNIPERSONALE </t>
  </si>
  <si>
    <t>CENTRO SERVIZI COMPUTER DI LORENZO SARRIA</t>
  </si>
  <si>
    <t>DEDA NEXT SRL</t>
  </si>
  <si>
    <t xml:space="preserve">C.F. CGNLSN65M18B354R 
/ P.IVA 02050120928 </t>
  </si>
  <si>
    <t>C.F. 06310880585 / 
P.IVA 01528071002</t>
  </si>
  <si>
    <t xml:space="preserve">C.F. 03505570584 / 
P.IVA 01204691008 
</t>
  </si>
  <si>
    <t>Z343B4C7E4</t>
  </si>
  <si>
    <t xml:space="preserve">
Libreria Kappa di Cappabianco Riccardo SNC
</t>
  </si>
  <si>
    <t>ZBF3B4BD50</t>
  </si>
  <si>
    <t>ZCF3ACACD6</t>
  </si>
  <si>
    <t>Z463B40E88</t>
  </si>
  <si>
    <t>953519864F</t>
  </si>
  <si>
    <t>860016048B</t>
  </si>
  <si>
    <t>GRUPPO ECOSAFETY S.r.l.</t>
  </si>
  <si>
    <t>C.F/ P.IVA 11316101002</t>
  </si>
  <si>
    <t>C.F./P.IVA 04485721007</t>
  </si>
  <si>
    <t>P.IVA 04066840283</t>
  </si>
  <si>
    <t>C.F./P.IVA 06496331007</t>
  </si>
  <si>
    <t>C.F. SRRLNZ72M08I452U/
P.IVA 01735920900</t>
  </si>
  <si>
    <t>C.F.03188950108/
P.IVA 01727860221</t>
  </si>
  <si>
    <t>27/04/2024</t>
  </si>
  <si>
    <t>05/06/2024</t>
  </si>
  <si>
    <t>21/05/2024</t>
  </si>
  <si>
    <t>31/05/2024</t>
  </si>
  <si>
    <t>6/7/2026</t>
  </si>
  <si>
    <t>30/06/2024</t>
  </si>
  <si>
    <t xml:space="preserve">OD MEPA rinnovo annuale Certificato SSL Wild Card DV*.agcm.it </t>
  </si>
  <si>
    <t>TD TUTTOGARE Abbonamento Banca dati Statista Triennale</t>
  </si>
  <si>
    <t xml:space="preserve">ADESIONE CONVENZIONE CONSIP Licenze Software Multibrand 5 - Lotto 9  (CIG 9133843DAD) - manutenzione annuale 400 licenze e servizi connessi HCL-Domino  </t>
  </si>
  <si>
    <t>OD MEPA licenza Barracuda Load Balancer Appliance 340 Energize Updates Subscription per Web rating  Triennale</t>
  </si>
  <si>
    <t>27/04/2026</t>
  </si>
  <si>
    <t>05/04/2025</t>
  </si>
  <si>
    <t>OD  MEPA noleggio sistema di affrancatura Neopost mod. IS420 e servizio di assistenza per 48 mesi</t>
  </si>
  <si>
    <t>16/04/2027</t>
  </si>
  <si>
    <t>AGGIUDICAZIONE GARA APERTA SU ASP per servizi di manutenzione, assistenza e presidio del sistema informativo dell’Autorità per 3 anni con opzione di rinnovo per 2 anni</t>
  </si>
  <si>
    <t>TD MEPA per Accordo quadro  ai fini della fornitura di kit di firma digitale remota ArubaPEC con procedura di riconoscimento remoto per 2 anni</t>
  </si>
  <si>
    <t>18/04/2025</t>
  </si>
  <si>
    <r>
      <t xml:space="preserve">ESERCIZIO OPZIONE RINNOVO TD MEPA Fornitura libri </t>
    </r>
    <r>
      <rPr>
        <u/>
        <sz val="12"/>
        <color rgb="FF000000"/>
        <rFont val="Arial"/>
        <family val="2"/>
      </rPr>
      <t>stranieri</t>
    </r>
    <r>
      <rPr>
        <sz val="12"/>
        <color rgb="FF000000"/>
        <rFont val="Arial"/>
        <family val="2"/>
      </rPr>
      <t xml:space="preserve">  1</t>
    </r>
  </si>
  <si>
    <r>
      <t xml:space="preserve">ESERCIZIO OPZIONE RINNOVO TD MEPAFornitura libri </t>
    </r>
    <r>
      <rPr>
        <u/>
        <sz val="12"/>
        <color rgb="FF000000"/>
        <rFont val="Arial"/>
        <family val="2"/>
      </rPr>
      <t>italiani</t>
    </r>
    <r>
      <rPr>
        <sz val="12"/>
        <color rgb="FF000000"/>
        <rFont val="Arial"/>
        <family val="2"/>
      </rPr>
      <t xml:space="preserve">  per 1 anno</t>
    </r>
  </si>
  <si>
    <t>ZF43B4C7AD</t>
  </si>
  <si>
    <t>24/5/2026</t>
  </si>
  <si>
    <t xml:space="preserve">OD MEPA fornitura  “One Span Digipass GO7” e rinnovo annuale  licenze “One Span Digipass Mobile Authenticator” e “Digipass User Data Subscription Fee” </t>
  </si>
  <si>
    <t xml:space="preserve">
OUTSOURCING NETWORK SISTEMI S.R.L. </t>
  </si>
  <si>
    <t xml:space="preserve">OD MEPA 4 licenze software MobaXterm Professional Edition con aggiornamento di 12 mesi  </t>
  </si>
  <si>
    <t xml:space="preserve">ESERCIZIO OPZIONE RINNOVO RDO MEPA per Servizi di sorveglianza sanitaria e adempimenti in materia di sicurezza sui luoghi di lavoro per 12 mesi  </t>
  </si>
  <si>
    <t xml:space="preserve">C.F. 08619670584 /
 P.IVA 02102821002 </t>
  </si>
  <si>
    <t xml:space="preserve"> C.F. 00553470584 /  
P.IVA 00911701001</t>
  </si>
  <si>
    <t xml:space="preserve">C.F. PTRNGL56H14G293M /
P.IVA 11724421000 </t>
  </si>
  <si>
    <t xml:space="preserve"> C.F. MRSLSN64P28F205T /
P.IVA 03949340966</t>
  </si>
  <si>
    <t>1. MSDSYSTEMS S.R.L.  
2. OUNET SISTEMI S.R.L.
3. R1 SpA</t>
  </si>
  <si>
    <t xml:space="preserve">C.F. 08206970587/
P.IVA 01989501000 </t>
  </si>
  <si>
    <t xml:space="preserve">C.F. 08619670584/ 
P.IVA 02102821002
</t>
  </si>
  <si>
    <t xml:space="preserve">C.F. 08619670584/
 P.IVA 02102821002
</t>
  </si>
  <si>
    <t>1. C.F./P.IVA 12339841004 
2. C.F./P.IVA. 05231661009
3. C.F./P.IVA.  06496331007</t>
  </si>
  <si>
    <t xml:space="preserve">R.T.I. tra
1.  IT SMART CO SRL (Mandataria) 
2. R1 SPA (Mandante) 
3. OUNET SISTEMI SRL (Mandante) </t>
  </si>
  <si>
    <t>TD MEPA Agenzia di stampa AGI</t>
  </si>
  <si>
    <t>TD MEPA Agenzia di stampa ADNKRONOS</t>
  </si>
  <si>
    <t>TD MEPA Agenzia di stampa ASKANEWS</t>
  </si>
  <si>
    <t>TD MEPA Agenzia di stampa RADIOCOR DE IL SOLE 24 ORE</t>
  </si>
  <si>
    <t>TD MEPA Agenzia di stampa ANSA e sistema trasmissione ftp per Notiziario Generale</t>
  </si>
  <si>
    <t>TD MEPA Agenzia di stampa DIRE</t>
  </si>
  <si>
    <t>AD Agenzia di stampa 9COLONNE</t>
  </si>
  <si>
    <t>TD MEPA Agenzia di stampa LAPRESSE</t>
  </si>
  <si>
    <t>TD MEPA Agenzia di stampa ITALPRESS</t>
  </si>
  <si>
    <t>ZE73AE0A78</t>
  </si>
  <si>
    <t>ABINTRA S.C.</t>
  </si>
  <si>
    <t>P.IVA 01799670664</t>
  </si>
  <si>
    <t>OD MEPA fornitura lampeggiante a goccia per auto di servizio</t>
  </si>
  <si>
    <t>Z783B59D55</t>
  </si>
  <si>
    <t xml:space="preserve">Soldan s.r.l. </t>
  </si>
  <si>
    <t>C.F./P.IVA 4983140262</t>
  </si>
  <si>
    <t>Z263B5A5A0</t>
  </si>
  <si>
    <t xml:space="preserve">OD MEPA fornitura n. 13 cassette di pronto soccorso in uso presso gli Uffici dell’Autorità </t>
  </si>
  <si>
    <t>MEDIKRON S.r.l.</t>
  </si>
  <si>
    <t>C.F./P.IVA 04707001006</t>
  </si>
  <si>
    <t xml:space="preserve">98541340A1 </t>
  </si>
  <si>
    <t>ADESIONE CONVENZIONE CONSIP   “Stampanti 19 – Lotto 2” per l'acquisto di n. 30 stampanti laser marca HP</t>
  </si>
  <si>
    <t>ZBE3B5A85B</t>
  </si>
  <si>
    <t xml:space="preserve">CONVERGE S.r.l. </t>
  </si>
  <si>
    <t>C.F./P. IVA 04472901000</t>
  </si>
  <si>
    <t>OD MEPA fornitura cavi di alimentazione per PC e cavi di rete</t>
  </si>
  <si>
    <t>ZC83B5A721</t>
  </si>
  <si>
    <t>POWERMEDIA S.r.l.</t>
  </si>
  <si>
    <t>C.F./P.IVA 04440930826</t>
  </si>
  <si>
    <t>Assistenza tecnica per ripristino corretto funzionamento tornello atrio sede AGCM</t>
  </si>
  <si>
    <t xml:space="preserve">GUNNEBO ITALIA ENTRANCE CONTROL S.p.A. </t>
  </si>
  <si>
    <t>9864152BBB</t>
  </si>
  <si>
    <t>TD MEPA manutenzione del sistema di gestione del protocollo informatico (GEPROT)</t>
  </si>
  <si>
    <t>Z1E3B043DF</t>
  </si>
  <si>
    <t>DIGI.ONE. S.R.l.</t>
  </si>
  <si>
    <t>P.IVA 01281410553</t>
  </si>
  <si>
    <t>Z6D3AF6311</t>
  </si>
  <si>
    <t>Z283AF2263</t>
  </si>
  <si>
    <t>Z8E3AF6323</t>
  </si>
  <si>
    <t>Z443AF63C8</t>
  </si>
  <si>
    <t>ZC23AF636D</t>
  </si>
  <si>
    <t>Z1B3AF6384</t>
  </si>
  <si>
    <t>Z613AF63C1</t>
  </si>
  <si>
    <t>ZD43AF6360</t>
  </si>
  <si>
    <t>Z353AF63A9</t>
  </si>
  <si>
    <t>ZA73B38104</t>
  </si>
  <si>
    <t>TD TUTTOGAREPA progettazione definitiva ed esecutiva e coordinamento della sicurezza in fase di progettazione dei lavori di ripristino funzionale dell’impianto di aria primaria sede AGCM</t>
  </si>
  <si>
    <t>ACTA S.r.l.</t>
  </si>
  <si>
    <t>C.F./P.IVA 06962751001</t>
  </si>
  <si>
    <t>ZC13B7B6B2</t>
  </si>
  <si>
    <t>WORK'S S.p.A.</t>
  </si>
  <si>
    <t>C.F./P.IVA 10295681000</t>
  </si>
  <si>
    <t>Z833B7D411</t>
  </si>
  <si>
    <t>FERRARI Giovanni Computers S.r.l.</t>
  </si>
  <si>
    <t>P.IVA 02138390360</t>
  </si>
  <si>
    <t xml:space="preserve">OD MEPA manutenzione dominio "antitrust.it" per 3 anni </t>
  </si>
  <si>
    <t>Z3F3B7D45E</t>
  </si>
  <si>
    <t>REGISTER S.p.A.</t>
  </si>
  <si>
    <t>P.IVA 04628270482</t>
  </si>
  <si>
    <t xml:space="preserve">OD MEPA fornitura n. 5 set di asciugamani per servizi igienici sede AGCM </t>
  </si>
  <si>
    <t>Z073AA6B5C</t>
  </si>
  <si>
    <t>SA.NI.
MEDICAL S.R.L. Unipersonale</t>
  </si>
  <si>
    <t>C.F./P.IVA 01769780675</t>
  </si>
  <si>
    <t>Servizio di formazione on site per utilizzo sw Citavi</t>
  </si>
  <si>
    <t>Z2E3A8F878</t>
  </si>
  <si>
    <t>RITME INFORMATIQUE</t>
  </si>
  <si>
    <t xml:space="preserve">
ESERCIZIO OPZIONE RINNOVO TD Rilegatura periodici e volumi deteriorati biblioteca AGCM per 24 mesi
</t>
  </si>
  <si>
    <t>OD MEPA fornitura n. 50 borse porta notebook</t>
  </si>
  <si>
    <t>ZB93AC72F1</t>
  </si>
  <si>
    <t>MENHIR COMPUTERS di Paoloni Angela</t>
  </si>
  <si>
    <t>C.F./P.Iva 01480750437</t>
  </si>
  <si>
    <t>22/05/2023</t>
  </si>
  <si>
    <t xml:space="preserve">OD MEPA fornitura n. 30 appendiabiti con portaombrelli </t>
  </si>
  <si>
    <t>Z433AD5114</t>
  </si>
  <si>
    <t>GIEMME S.R.L.</t>
  </si>
  <si>
    <t>C.F./P.IVA 00706340411</t>
  </si>
  <si>
    <t xml:space="preserve">OD MEPA fornitura n. 120 tute intere monouso per il personale esecutivo </t>
  </si>
  <si>
    <t>ZB33AD3E3E</t>
  </si>
  <si>
    <t>AIESI HOSPITAL SERVICE</t>
  </si>
  <si>
    <t>P.IVA 06111530637</t>
  </si>
  <si>
    <t>Z533AAF67B</t>
  </si>
  <si>
    <t>CORE CONSULTING S.P.A.</t>
  </si>
  <si>
    <t>C.F./P.IVA 03272970967</t>
  </si>
  <si>
    <t>TD TUTTOGARE servizi di rinnovo periodico attestazione  conformità antincendio per archivi e autorimessa sede AGCM</t>
  </si>
  <si>
    <t xml:space="preserve">Z803A8FAF6 </t>
  </si>
  <si>
    <t>SAPI PROGETTI di Emanuele D’Angelo</t>
  </si>
  <si>
    <t>ZD73ACBFA9</t>
  </si>
  <si>
    <t>Aruba PEC S.p.A.</t>
  </si>
  <si>
    <t>C.F./P.IVA 01879020517</t>
  </si>
  <si>
    <t xml:space="preserve">OD MEPA fornitura n. 75 avvolgicavo </t>
  </si>
  <si>
    <t>Z913AEEF45</t>
  </si>
  <si>
    <t>RS
COMPONENTS S.R.L.</t>
  </si>
  <si>
    <t>C.F. 10578740150</t>
  </si>
  <si>
    <t>OD MEPA fornitura n. 30 cuffie con microfono binaurali per PC</t>
  </si>
  <si>
    <t>Z483B1388B</t>
  </si>
  <si>
    <t>GA Service S.r.l.</t>
  </si>
  <si>
    <t>C.F./P.IVA 07252620963</t>
  </si>
  <si>
    <t>ZB23AEC23D</t>
  </si>
  <si>
    <t>NUOVA CCS S.r.l.</t>
  </si>
  <si>
    <t>C.F./P.IVA 05289751009</t>
  </si>
  <si>
    <t>Z503AE5A5E</t>
  </si>
  <si>
    <t>GM INGEGNERIA S.r.l.s.</t>
  </si>
  <si>
    <t>C.F./P.IVA 13817651006</t>
  </si>
  <si>
    <t xml:space="preserve">97932952B2 </t>
  </si>
  <si>
    <t>MULTIDESIGN
S.r.l.</t>
  </si>
  <si>
    <t>C.F./P.IVA 09337161005</t>
  </si>
  <si>
    <t>TD TUTTOGARE PA  per servizi alberghieri e sale convegni correlati all’evento DMA del 15 e 16 settembre 2023</t>
  </si>
  <si>
    <t>ZA73AB7608</t>
  </si>
  <si>
    <t>ICEM SPA</t>
  </si>
  <si>
    <t>P.IVA 00272650631</t>
  </si>
  <si>
    <t>16/09/2023</t>
  </si>
  <si>
    <t>Z523B4BE54</t>
  </si>
  <si>
    <t>Soldan s.r.l.</t>
  </si>
  <si>
    <t>C.F./P.IVA 04983140262</t>
  </si>
  <si>
    <t>ZAC3B13AFC</t>
  </si>
  <si>
    <t>TEAM SERVICE Soc. Cons.le a
r.l.</t>
  </si>
  <si>
    <t xml:space="preserve">14/03/2023
</t>
  </si>
  <si>
    <t xml:space="preserve">22/05/2023
</t>
  </si>
  <si>
    <t xml:space="preserve">18/04/2023 </t>
  </si>
  <si>
    <t xml:space="preserve">29/05/2023 
</t>
  </si>
  <si>
    <t xml:space="preserve">03/05/2023 </t>
  </si>
  <si>
    <t xml:space="preserve">TD MEPA servizi di organizzazione della premiazione del concorso “Convienesaperlo (anche a scuola)" 2022/2023" </t>
  </si>
  <si>
    <t xml:space="preserve">15/05/2023
</t>
  </si>
  <si>
    <t xml:space="preserve">OD MEPA fornitura n. 6 ricariche di credito  su pannello Aruba PEC Spa per caselle di posta elettronica certificata </t>
  </si>
  <si>
    <t>Servizio di assitenza tecnica per impianti audio-video in occasione della premiazione "Convienesaperlo (anche a scuola) a.s. 2022/2023"</t>
  </si>
  <si>
    <t>TD MEPA progettazione definitiva, prevenzione incendi, esecutiva e coordinamento della sicurezza in fase di progettazione per lavori di adeguamento a norme di prevenzione incendi per sede AGCM</t>
  </si>
  <si>
    <t>Aggiudicazione RDO MEPA  Nuovo sistema di protocollazione informatica AGCM “Folium” in 2 lotti aggiudicabili separatamente  - LOTTO 1 “Licenze Folium”</t>
  </si>
  <si>
    <t xml:space="preserve">Aggiudicazione RDO MEPA  Nuovo sistema di protocollazione informatica AGCM “Folium” in 2 lotti aggiudicabili separatamente  - LOTTO 2 “Servizi professionali di implementazione, di migrazione e formazione e servizio di manutenzione correttiva ed adeguativa per 12 mesi dalla messa in esercizio” </t>
  </si>
  <si>
    <t>OD MEPA fornitura lampeggianti da cruscotto per auto di servizio</t>
  </si>
  <si>
    <t xml:space="preserve">Servizio accoglienza per premiazione "Convienesaperlo (anche a scuola) a.s. 2022/2023" </t>
  </si>
  <si>
    <t xml:space="preserve">OD MEPA n. 4 licenze e n. 4 supporti VMware vSphere8 Standard  per 3 anni  </t>
  </si>
  <si>
    <t xml:space="preserve">TD TUTTOGAREPA per organizzazione evento del convegno internazionale DMA </t>
  </si>
  <si>
    <t xml:space="preserve">Fornitura penne personalizzate </t>
  </si>
  <si>
    <t xml:space="preserve">P.IVA 14062061008
</t>
  </si>
  <si>
    <t>FORNITURA CAFFE PER ESIGENZE ISTITUZIONALI</t>
  </si>
  <si>
    <t>Z183B9716B</t>
  </si>
  <si>
    <t>C.F. DNGMNL67D25H501M/
P.IVA 07586651007</t>
  </si>
  <si>
    <t>P. IVA 10667450588</t>
  </si>
  <si>
    <t>C.F./P.IVA 01480750437</t>
  </si>
  <si>
    <t>P.IVA 01868790849</t>
  </si>
  <si>
    <t xml:space="preserve"> P.IVA 876481003</t>
  </si>
  <si>
    <t>P.IVA 777910159</t>
  </si>
  <si>
    <t>P. IVA 6723500010</t>
  </si>
  <si>
    <t>LAPRESSE SPA</t>
  </si>
  <si>
    <t>ITALPRESS srl</t>
  </si>
  <si>
    <t>P. IVA 01719281006</t>
  </si>
  <si>
    <t>P. IVA 8252061000</t>
  </si>
  <si>
    <t>P. IVA 05125621002</t>
  </si>
  <si>
    <t>1. C.F./P.IVA: 03671520967 
2. C.F 06496331007/P. IVA 06496331007
3. C.F./P.IVA 05231661009</t>
  </si>
  <si>
    <t>P. IVA 00893701003</t>
  </si>
  <si>
    <t>CAF COFFE AND FINANCE Di Falconio Maria Giovanna</t>
  </si>
  <si>
    <t>26/06/2025</t>
  </si>
  <si>
    <t xml:space="preserve">10/05/2023 </t>
  </si>
  <si>
    <t>08/05/2024</t>
  </si>
  <si>
    <t xml:space="preserve">P.IVA 00897471009 </t>
  </si>
  <si>
    <t>P.IVA 00897471009</t>
  </si>
  <si>
    <t>ADNKRONOS SpA UNIPERSONALE</t>
  </si>
  <si>
    <t xml:space="preserve">21/06/2023 
</t>
  </si>
  <si>
    <t xml:space="preserve">Z393B930C7 </t>
  </si>
  <si>
    <t xml:space="preserve">Partecipazione al corso 
“Il nuovo Codice dei contratti pubblici” </t>
  </si>
  <si>
    <t xml:space="preserve">G. Giappichelli Editore S.r.l. </t>
  </si>
  <si>
    <t>ZA43BA8B4A</t>
  </si>
  <si>
    <t>AROMACAFFÈ di Nunzella Francesco</t>
  </si>
  <si>
    <t xml:space="preserve">P.IVA 09733540588 </t>
  </si>
  <si>
    <t>FORNITURA  MATERIALI PER INCONTRI ISTITUZIONALI</t>
  </si>
  <si>
    <t>99183197C2</t>
  </si>
  <si>
    <t>01 - PROCEDURA APERTA</t>
  </si>
  <si>
    <t>27/06/2023</t>
  </si>
  <si>
    <t xml:space="preserve"> Z323AA6B2F</t>
  </si>
  <si>
    <t xml:space="preserve">95352408F7  </t>
  </si>
  <si>
    <t xml:space="preserve">9864325A7F  </t>
  </si>
  <si>
    <t>TD MEPA CONGIUNTA per Accordo quadro AGCM/CONSOB Servizi di manutenzione e gestione impianti audio-video Auditorium e gestione impianti audio-video sale riunioni AGCM</t>
  </si>
  <si>
    <t xml:space="preserve">CONTRATTO ATTUATIVO AGCM relativo ad Accordo quadro AGCM/CONSOB per servizi di manutenzione e gestione impianti audio-video dell’Auditorium e gestione impianti audio-video sale riunioni AGCM (CIG 97932952B2) </t>
  </si>
  <si>
    <t>1</t>
  </si>
  <si>
    <t>7</t>
  </si>
  <si>
    <t>5</t>
  </si>
  <si>
    <t>4</t>
  </si>
  <si>
    <t>8</t>
  </si>
  <si>
    <t>6</t>
  </si>
  <si>
    <t>2</t>
  </si>
  <si>
    <t>3</t>
  </si>
  <si>
    <t>9</t>
  </si>
  <si>
    <t>10</t>
  </si>
  <si>
    <t>11</t>
  </si>
  <si>
    <t>12</t>
  </si>
  <si>
    <t>13</t>
  </si>
  <si>
    <t>14</t>
  </si>
  <si>
    <t>15</t>
  </si>
  <si>
    <t>16</t>
  </si>
  <si>
    <t>17</t>
  </si>
  <si>
    <t>18</t>
  </si>
  <si>
    <t>19</t>
  </si>
  <si>
    <t>20</t>
  </si>
  <si>
    <t>21</t>
  </si>
  <si>
    <t>22</t>
  </si>
  <si>
    <t>23</t>
  </si>
  <si>
    <t>24</t>
  </si>
  <si>
    <t>25</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</si>
  <si>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</si>
  <si>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</si>
  <si>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</si>
  <si>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</si>
  <si>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</si>
  <si>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</si>
  <si>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</si>
  <si>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</si>
  <si>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</si>
  <si>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</si>
  <si>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</si>
  <si>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</si>
  <si>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</si>
  <si>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</si>
  <si>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</si>
  <si>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</si>
  <si>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</si>
  <si>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</si>
  <si>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</si>
  <si>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</si>
  <si>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</si>
  <si>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</si>
  <si>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</si>
  <si>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</si>
  <si>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</si>
  <si>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</si>
  <si>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</si>
  <si>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</si>
  <si>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</si>
  <si>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</si>
  <si>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</si>
  <si>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</si>
  <si>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</si>
  <si>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Tessil Forniture srl</t>
  </si>
  <si>
    <t>Servizio di verifica periodica (biennale) della funzionalità di n. 4 impianti elevatori ubicati nell’edificio sede dell’Autorità -
Affidamento diretto
Biennale</t>
  </si>
  <si>
    <t>S.I.C. s.r.l.</t>
  </si>
  <si>
    <t>C.F./P.IVA 04108030281</t>
  </si>
  <si>
    <t>Z563B97176</t>
  </si>
  <si>
    <t>CF/P.IVA  00889410247</t>
  </si>
  <si>
    <t>Z483BE16EB</t>
  </si>
  <si>
    <t>DeepL SE</t>
  </si>
  <si>
    <t>GIES S.R.L.</t>
  </si>
  <si>
    <t>ZB43BB8A9A</t>
  </si>
  <si>
    <t>S.I.C. S.r.l.</t>
  </si>
  <si>
    <t>P.IVA 03590080655</t>
  </si>
  <si>
    <t xml:space="preserve">ZB03BAA60E </t>
  </si>
  <si>
    <t>CYBER BEE SRL</t>
  </si>
  <si>
    <t>P.IVA 14559061008</t>
  </si>
  <si>
    <t>C.F./ P.IVA 12205240158
C.F./ P.IVA 07059981006</t>
  </si>
  <si>
    <t>SOCIETA’ BENEFIT S.R.L.</t>
  </si>
  <si>
    <t>CONNEXIA SOCIETA’ BENEFIT S.R.L.</t>
  </si>
  <si>
    <t>C.F./ P.IVA 12205240158</t>
  </si>
  <si>
    <t>C.F./P.IVA  00889410247</t>
  </si>
  <si>
    <t xml:space="preserve">SOFTWARE EXPERIENCE S.r.l. </t>
  </si>
  <si>
    <t xml:space="preserve">Maintenance sw suite Cityware
 e Babylon + Siope
Td Mepa
Triennale </t>
  </si>
  <si>
    <t>Palitalsoft srl</t>
  </si>
  <si>
    <t>TD SU MEPA per i servizi di Rassegna stampa on line, monitoraggio radio televisivo e di rassegna stampa per la Direzione rating di legalità, nonché di visualizzazione delle agenzie di stampa
Annuale  + opzione di 1 anno + proroga tecnica di 4 mesi</t>
  </si>
  <si>
    <t>Z223BE63F0</t>
  </si>
  <si>
    <t>ZC43BF7ED6</t>
  </si>
  <si>
    <t xml:space="preserve">Zucchetti SpA </t>
  </si>
  <si>
    <t>P.IVA 05006900962</t>
  </si>
  <si>
    <t>Z1B3BF8540</t>
  </si>
  <si>
    <t>ISTITUTO POLIGRAFICO E ZECCA DELLO
STATO S.P.A.</t>
  </si>
  <si>
    <t>A. MANZONI &amp; C S.p.A</t>
  </si>
  <si>
    <t>Il Sole 24 ore S.p.A.</t>
  </si>
  <si>
    <t>2.772.80</t>
  </si>
  <si>
    <t>Z493C0BDAC</t>
  </si>
  <si>
    <t>ZF53C0BDF3</t>
  </si>
  <si>
    <t>ZDD3BCEBD6</t>
  </si>
  <si>
    <t>Z0A3C0C920</t>
  </si>
  <si>
    <t>VERTIV S.R.L.</t>
  </si>
  <si>
    <t>Z203BEF191</t>
  </si>
  <si>
    <t xml:space="preserve">CLIMA MULTI SYSTEM S.a.s. di Santoro Saverio </t>
  </si>
  <si>
    <t>C.F./P.IVA 01248620112</t>
  </si>
  <si>
    <t>C.F./P. IVA 04705810150</t>
  </si>
  <si>
    <t>C.F./P.VA 00777910159</t>
  </si>
  <si>
    <t>C.F./P.IVA 00230510281</t>
  </si>
  <si>
    <t>C.F./P. IVA 06182901006</t>
  </si>
  <si>
    <t xml:space="preserve">ZARA APPALTI S.r.l. </t>
  </si>
  <si>
    <t>C.F./P.IVA 03921070615</t>
  </si>
  <si>
    <t>9965712DB1</t>
  </si>
  <si>
    <t xml:space="preserve">SIEL Spa </t>
  </si>
  <si>
    <t>C.F./P.IVA 07163510154</t>
  </si>
  <si>
    <t>Z393BE5978</t>
  </si>
  <si>
    <t>TEAM SERVICE - Soc. Cons.le a r.l.</t>
  </si>
  <si>
    <t xml:space="preserve">ZA83BF3599 </t>
  </si>
  <si>
    <t>CERAMICA GATTI 1928 snc</t>
  </si>
  <si>
    <t xml:space="preserve">Namity S.r.l. </t>
  </si>
  <si>
    <t>Z7D3C1B605</t>
  </si>
  <si>
    <t>P.IVA 06162571217</t>
  </si>
  <si>
    <t>99150584B3</t>
  </si>
  <si>
    <t xml:space="preserve">NICMA FACILITY S.p.A. </t>
  </si>
  <si>
    <t>C.F./P.IVA 09714120012</t>
  </si>
  <si>
    <t>98978479BA</t>
  </si>
  <si>
    <t>Palitalsoft S.R.L</t>
  </si>
  <si>
    <t>C.F./P.IVA 994810430</t>
  </si>
  <si>
    <t>Z493C17CDD</t>
  </si>
  <si>
    <t>FERRARI Giovanni Computers S.r.l</t>
  </si>
  <si>
    <t>P.IVA 2138390360</t>
  </si>
  <si>
    <t>9986609A72</t>
  </si>
  <si>
    <t xml:space="preserve">TELPRESS ITALIA SRL </t>
  </si>
  <si>
    <t>P.IVA/CF00735000572</t>
  </si>
  <si>
    <t>ZC63C17D38</t>
  </si>
  <si>
    <t>DPWAY S.r.l</t>
  </si>
  <si>
    <t>P.IVA 14778311002</t>
  </si>
  <si>
    <t>Z6D3C31794</t>
  </si>
  <si>
    <t>Z363C31776</t>
  </si>
  <si>
    <t>ZDB3C2589F</t>
  </si>
  <si>
    <t>CAIRO MEDIA S.p.A.</t>
  </si>
  <si>
    <t>PUBBLIGARE MANAGEMENT SRL</t>
  </si>
  <si>
    <t>P.IVA/C.F. 11484370967</t>
  </si>
  <si>
    <t>DeepL S.E.</t>
  </si>
  <si>
    <t>ARSLOGICA.SISTEMI S.R.L.</t>
  </si>
  <si>
    <t>1. C.F./P.IVA 04108030281
2. C.F. 02991230588/ P.IVA 01146441009
3. C.F./P.IVA 05380651009
4. C.F./P.IVA 05231661009</t>
  </si>
  <si>
    <t xml:space="preserve">TD TUTTOGARE per l'adeguamento tecnologico degli impianti audio video presenti nella sala Audizioni dell’Autorità </t>
  </si>
  <si>
    <t>A00294E6C2</t>
  </si>
  <si>
    <t xml:space="preserve">MICROVISION S.r.l. </t>
  </si>
  <si>
    <t>C.F./P.IVA 04565170877</t>
  </si>
  <si>
    <t>ZB83C231C6</t>
  </si>
  <si>
    <t xml:space="preserve">HOTEL PARCO DEI PRINCIPI/ICEM SPA </t>
  </si>
  <si>
    <t>C.F./P.IVA 00272650631</t>
  </si>
  <si>
    <t xml:space="preserve">Z643C232AA </t>
  </si>
  <si>
    <t>ZB63C2313C</t>
  </si>
  <si>
    <t xml:space="preserve"> RELAIS LE JARDIN SRL </t>
  </si>
  <si>
    <t>P.IVA 09248951007</t>
  </si>
  <si>
    <t xml:space="preserve">Z563C64FD6 </t>
  </si>
  <si>
    <t xml:space="preserve">FOTOLITO MOGGIO SRL </t>
  </si>
  <si>
    <t>C.F./P.IVA 11807721003</t>
  </si>
  <si>
    <t xml:space="preserve">Italware S.r.l. </t>
  </si>
  <si>
    <t>P.IVA
02102821002/
C.F. 08619670584</t>
  </si>
  <si>
    <t>Z783C64564</t>
  </si>
  <si>
    <t xml:space="preserve">OFFICINE CONTRACT S.r.l. </t>
  </si>
  <si>
    <t>P.IVA 09474861003</t>
  </si>
  <si>
    <t>99269591B8</t>
  </si>
  <si>
    <t>ZUCCHETTI S.p.A.</t>
  </si>
  <si>
    <t>C.F./P.IVA
05006900962</t>
  </si>
  <si>
    <t>A0057FEDDA</t>
  </si>
  <si>
    <t>SO.GEST IMPIANTI S.r.l.</t>
  </si>
  <si>
    <t>C.F./P.IVA 06526191009</t>
  </si>
  <si>
    <t>Z473C73911</t>
  </si>
  <si>
    <t>Ditta CAF COFFE and FINANCE di Maria Giovanna Falconio</t>
  </si>
  <si>
    <t>P.IVA 14062061008 /
 C.F. FLCMGV65E57A485C</t>
  </si>
  <si>
    <t>P.IVA 14062061008 / 
C.F. FLCMGV65E57A485C</t>
  </si>
  <si>
    <t xml:space="preserve">ing. Emiliano PIERI </t>
  </si>
  <si>
    <t xml:space="preserve">ZCC3C34D9E </t>
  </si>
  <si>
    <t>A0071CDA20</t>
  </si>
  <si>
    <t>REKORDATA SRL</t>
  </si>
  <si>
    <t>C.F./P.IVA 05185750014</t>
  </si>
  <si>
    <t>TEAM SERVICE Soc. Cons.le a.r.l.</t>
  </si>
  <si>
    <t>C.F./P.IVA 11982050962</t>
  </si>
  <si>
    <t>Z163C6A87A</t>
  </si>
  <si>
    <t xml:space="preserve">INFISSI E SISTEMI S.r.l. </t>
  </si>
  <si>
    <t>C.F./P.IVA 14215421000</t>
  </si>
  <si>
    <t>RDO MEPA maintenance annuale 4 licenze “Oracle Database Enterprise Edition – Processor Perpetual Software Update License and Support” dal 2 agosto 2023</t>
  </si>
  <si>
    <t xml:space="preserve">
1. ARSLOGICA.SISTEMI S.R.L.
2. G.D. GRAFIDATA S.R.L.
3. KAY SYSTEMS ITALIA S.R.L.
4. R1 S.P.A.</t>
  </si>
  <si>
    <t xml:space="preserve">RDO MEPA  servizio di webconference con attivazione di licenze ACTIVE USERS su piattaforma CISCO WEBEX fino ad un massimo di n.250 licenze/anno - Accordo quadro per 24 mesi con facoltà di rinnovo fino a 12 mesi </t>
  </si>
  <si>
    <r>
      <t xml:space="preserve">
</t>
    </r>
    <r>
      <rPr>
        <sz val="12"/>
        <rFont val="Arial"/>
        <family val="2"/>
      </rPr>
      <t xml:space="preserve">
CONNEXIA SOCIETA’ BENEFIT S.R.L.
TELECONSYS S.P.A</t>
    </r>
  </si>
  <si>
    <t>31/07/025</t>
  </si>
  <si>
    <t xml:space="preserve">TD MEPA fornitura di divise per il personale esecutivo dell’Autorità
</t>
  </si>
  <si>
    <t xml:space="preserve">14/07/2023 
</t>
  </si>
  <si>
    <t xml:space="preserve">
fornitore estero</t>
  </si>
  <si>
    <t xml:space="preserve">28/06/2023 
</t>
  </si>
  <si>
    <t xml:space="preserve">19/07/2023
</t>
  </si>
  <si>
    <t xml:space="preserve">TD MEPA PER ACQUISIZIONE DI LICENZE D'USO CYBER GURU per
Security Awareness and advanced phishing platform
</t>
  </si>
  <si>
    <t xml:space="preserve">20/07/2023
</t>
  </si>
  <si>
    <t>Servizi alberghieri  per evento DMA del 15 e 16 settembre 2023</t>
  </si>
  <si>
    <t>OD MEPA fornitura badge per timbrature su terminali per rilevazione presenze</t>
  </si>
  <si>
    <t xml:space="preserve">OD MEPA manutenzione triennale applicativi TOAD per gestione  data-base ORACLE </t>
  </si>
  <si>
    <t xml:space="preserve">01/10/2023 
</t>
  </si>
  <si>
    <t>SPESA pubblicazione su GURI del bando di gara per procedura aperta sopra soglia comunitaria per servizio di realizzazione e gestione dell’anagrafe dei soggetti tenuti al versamento del contributo agli oneri di funzionamento dell’Autorità</t>
  </si>
  <si>
    <t xml:space="preserve">05/07/2023
</t>
  </si>
  <si>
    <t xml:space="preserve">12/07/2023 
</t>
  </si>
  <si>
    <t>SPESA pubblicazione su QUOTIDIANI estratto bando di gara per procedura aperta sopra soglia comunitaria per servizio di realizzazione e gestione dell’anagrafe dei soggetti tenuti al versamento del contributo agli oneri di funzionamento dell’Autorità</t>
  </si>
  <si>
    <t xml:space="preserve">20/07/2023 
</t>
  </si>
  <si>
    <t xml:space="preserve">21/07/2023 
</t>
  </si>
  <si>
    <t xml:space="preserve">28/07/2023
 </t>
  </si>
  <si>
    <t xml:space="preserve">Riparazione climatizzatori sala UPS </t>
  </si>
  <si>
    <t xml:space="preserve">18/07/2023 
</t>
  </si>
  <si>
    <t xml:space="preserve">ZDE3BE58D7 </t>
  </si>
  <si>
    <t xml:space="preserve">Accordo Quadro manutenzione edile - Lotto 2 AGCM - Ordinativo di lavori n. 11 </t>
  </si>
  <si>
    <t>Z423C22980</t>
  </si>
  <si>
    <t>Accordo Quadro manutenzione edile - Lotto 2 AGCM - Ordinativo lavori n. 12</t>
  </si>
  <si>
    <t xml:space="preserve">08/08/2023
</t>
  </si>
  <si>
    <t>TD MEPA fornitura e posa in opera batterie al gel 12V 120Ah per sala UPS</t>
  </si>
  <si>
    <t xml:space="preserve">Servizio hostess per accoglienza ospiti Convegno presentazione del volume  "Il Potere e l'Antitrust 25 anni dopo" </t>
  </si>
  <si>
    <t>TD MEPA fornitura gadget per convegno Digital Markets Act - DMA</t>
  </si>
  <si>
    <t xml:space="preserve">05/09/2023 
</t>
  </si>
  <si>
    <t>OD MEPA fornitura casseforti da incasso</t>
  </si>
  <si>
    <t xml:space="preserve">02/08/2023 
</t>
  </si>
  <si>
    <t xml:space="preserve">07/09/2023 
</t>
  </si>
  <si>
    <t xml:space="preserve">TD MEPA servizio di manutenzione programmata  e straordinaria dell’impianto di condizionamento Mitsubishi sede AGCM per 1 anno con 
opzione di rinnovo per 12 mesi </t>
  </si>
  <si>
    <t xml:space="preserve">01/01/2024
</t>
  </si>
  <si>
    <t xml:space="preserve">07/08/2023 
</t>
  </si>
  <si>
    <t xml:space="preserve">30/08/2023
</t>
  </si>
  <si>
    <t>OD  MEPA fornitura chiavette USB</t>
  </si>
  <si>
    <t xml:space="preserve">OD MEPA fornitura stampante multifunzione portatile </t>
  </si>
  <si>
    <t xml:space="preserve">01/08/2023 
</t>
  </si>
  <si>
    <t xml:space="preserve">04/08/2023 
</t>
  </si>
  <si>
    <t xml:space="preserve">SPESA pubblicità legale su quotidiani di avviso appalto aggiudicato per gara aperta in ambito comunitario relativa a copertura assicurativa Cyber Risk </t>
  </si>
  <si>
    <t xml:space="preserve">SPESA pubblicità legale su GURI di avviso appalto aggiudicato per gara aperta in ambito comunitario relativa a copertura assicurativa Cyber Risk </t>
  </si>
  <si>
    <t xml:space="preserve">18/08/2023 
</t>
  </si>
  <si>
    <t xml:space="preserve">18/08/2023
</t>
  </si>
  <si>
    <t xml:space="preserve">11/08/2023 
</t>
  </si>
  <si>
    <t xml:space="preserve">28/08/2023
</t>
  </si>
  <si>
    <t>TD TUTTOGARE  servizi di ristorazione correlati all’organizzazione del convegno internazionale DMA  - Digital Markets Act</t>
  </si>
  <si>
    <t>TD TUTTOGARE servizi tecnici correlati all’organizzazione del convegno internazionale DMA - Digital Markets Act</t>
  </si>
  <si>
    <t>TD TUTTOGARE servizio di catering per la cena sociale per il convegno internazionale DMA - Digital Markets Act</t>
  </si>
  <si>
    <t xml:space="preserve">ADESIONE CONVENZIONE CONSIP “PC
Desktop e Workstation 2 - lotto 2" FORNITURA 100 PC Lenovo </t>
  </si>
  <si>
    <t>Fornitura e posa in opera di caratteri grafici per aggiornamento parziale segnaletica interna sede AGCM</t>
  </si>
  <si>
    <t xml:space="preserve">08/09/2023
</t>
  </si>
  <si>
    <t xml:space="preserve">TD TUTTOGARE Lavori di sostituzione dei climatizzatori sale LAN e coibentazione dorsali di distribuzione dell’impianto di climatizzazione </t>
  </si>
  <si>
    <t xml:space="preserve">Fornitura materiali per incontri istituzionali presso la sede dell’Autorità </t>
  </si>
  <si>
    <t xml:space="preserve">14/09/2023
</t>
  </si>
  <si>
    <t xml:space="preserve">27/09/2023
</t>
  </si>
  <si>
    <t>TD TUTTOGAREPA servizio di  progettazione e coordinamento sicurezza per lavori di adeguamento dorsali elettriche sede AGCM</t>
  </si>
  <si>
    <t xml:space="preserve">26/09/2023
</t>
  </si>
  <si>
    <t xml:space="preserve">TD MEPA - Accordo quadro con un unico fornitore per fornitura devices APPLE, completi di estensione di garanzia  </t>
  </si>
  <si>
    <r>
      <t xml:space="preserve">TD MEPA per i servizi di manutenzione e di assistenza suite Zucchetti Infinity
</t>
    </r>
    <r>
      <rPr>
        <sz val="12"/>
        <rFont val="Arial"/>
        <family val="2"/>
      </rPr>
      <t>Triennio 2024 - 2026</t>
    </r>
  </si>
  <si>
    <t xml:space="preserve">Servizio assistenza con hostess per Convegno internazionale DMA </t>
  </si>
  <si>
    <t>TD TUTTOGAREPA Servizio di manutenzione straordinaria e interventi “a chiamata” per infissi sede AGCM</t>
  </si>
  <si>
    <t xml:space="preserve">A00ED3E819 </t>
  </si>
  <si>
    <t xml:space="preserve"> A00C7BC448</t>
  </si>
  <si>
    <t xml:space="preserve">TD TUTTOGARE PA per la fornitura, con posa in opera,  relativa alla sostituzione degli inverter e dei rilevatori di vapori di benzina e di monossido di carbonio dell’impianto rilevazione fumi dell’autorimessa </t>
  </si>
  <si>
    <t>ZD23C8CD3A</t>
  </si>
  <si>
    <t xml:space="preserve">RAZZICCHIA REAL ESTATE S.p.A. </t>
  </si>
  <si>
    <t xml:space="preserve">Autorizzazione modifica del contratto stipulato con TELPRESS per l’esigenza di aumentare fino a 200 il numero di utenze per l’accesso alla rassegna stampa </t>
  </si>
  <si>
    <t>Z663CA6859</t>
  </si>
  <si>
    <t>Z2E3CC0D90</t>
  </si>
  <si>
    <t>ZD33C8B6F2</t>
  </si>
  <si>
    <t>93260861A2</t>
  </si>
  <si>
    <t xml:space="preserve">STUDIO PARIS ENGINEERING S.R.L. </t>
  </si>
  <si>
    <t>ZE53CD254C</t>
  </si>
  <si>
    <t xml:space="preserve">Z693CCC425 </t>
  </si>
  <si>
    <t>FARMACIE INTERNAZIONALI S.r.l.</t>
  </si>
  <si>
    <t xml:space="preserve">MYO S.P.A. </t>
  </si>
  <si>
    <t>AD per il servizio di presa in carico, stoccaggio con conservazione e somministrazione dei vaccini da parte di personale medico per la campagna di vaccinazione antinfluenzale 2023/2024 per il personale dell'Autorità</t>
  </si>
  <si>
    <t>ZCB3CE4569</t>
  </si>
  <si>
    <t xml:space="preserve">Bios S.p.A.  </t>
  </si>
  <si>
    <t xml:space="preserve"> C.F./P.IVA 10586671009 </t>
  </si>
  <si>
    <t>DBNET S.R.L.</t>
  </si>
  <si>
    <t xml:space="preserve"> C.F/ P.IVA 05791161002</t>
  </si>
  <si>
    <t xml:space="preserve">C.F./P.IVA 07356050638 </t>
  </si>
  <si>
    <t xml:space="preserve">GIOLITTI CATERING S.R.L. </t>
  </si>
  <si>
    <t xml:space="preserve"> C.F./P.IVA 01982240663 </t>
  </si>
  <si>
    <t>Z933CB0887</t>
  </si>
  <si>
    <t xml:space="preserve">AGF S.r.l. </t>
  </si>
  <si>
    <t>C.F./P.IVA 05618931009</t>
  </si>
  <si>
    <t>ZCE3CFA344</t>
  </si>
  <si>
    <t xml:space="preserve">GA Service S.r.l. </t>
  </si>
  <si>
    <t xml:space="preserve"> C.F./P.IVA 07252620963 </t>
  </si>
  <si>
    <t>ZCF3CFB52F</t>
  </si>
  <si>
    <t xml:space="preserve">OFFICE DEPOT ITALIA S.r.l. </t>
  </si>
  <si>
    <t>Z113CCE83C</t>
  </si>
  <si>
    <t xml:space="preserve">Z943CCE744 </t>
  </si>
  <si>
    <t>Piemme Spa</t>
  </si>
  <si>
    <t>ZBA3CCE6B9</t>
  </si>
  <si>
    <t>ESERCIZIO OPZIONE DI RINNOVO, per la durata di 7 mesi dal 2 novembre 2023, del servizio di assistenza professionale specialistica in materia antincendio per la sede dell’Autorità</t>
  </si>
  <si>
    <t>ZBE3D011AB</t>
  </si>
  <si>
    <t xml:space="preserve">Ing. Alessandro Gosti </t>
  </si>
  <si>
    <t>ZED3CD548E</t>
  </si>
  <si>
    <t xml:space="preserve">TStat S.r.l. </t>
  </si>
  <si>
    <t xml:space="preserve">C.F./P.IVA 01501640666 </t>
  </si>
  <si>
    <t>Z793CE0912</t>
  </si>
  <si>
    <t xml:space="preserve">KAPUSONS S.r.l.  </t>
  </si>
  <si>
    <t>A01DB708BC</t>
  </si>
  <si>
    <t xml:space="preserve">SKUOLA NETWORK S.R.L. </t>
  </si>
  <si>
    <t xml:space="preserve">Maggioli Spa </t>
  </si>
  <si>
    <t xml:space="preserve"> Z643D05593</t>
  </si>
  <si>
    <t>ZCB3CDF212</t>
  </si>
  <si>
    <t xml:space="preserve">Zucchetti S.p.A. </t>
  </si>
  <si>
    <t xml:space="preserve"> C.F./P.IVA 05006900962 </t>
  </si>
  <si>
    <t>EQS GROUP SRL</t>
  </si>
  <si>
    <t>C.F./ P.IVA 00735000572</t>
  </si>
  <si>
    <t xml:space="preserve">C.F./P.IVA 03901021000 </t>
  </si>
  <si>
    <t xml:space="preserve">C.F./P.IVA 03222970406 </t>
  </si>
  <si>
    <t xml:space="preserve"> C.F. 01765930589/
 P.IVA 01014021008 </t>
  </si>
  <si>
    <t>ING. ALESSANDRO GOSTI</t>
  </si>
  <si>
    <t>MAGGIOLI SPA</t>
  </si>
  <si>
    <t>ZUCCHETTI SPA</t>
  </si>
  <si>
    <t>C.F./P.IVA 11484370967</t>
  </si>
  <si>
    <t xml:space="preserve">CAIRORCS SPA </t>
  </si>
  <si>
    <t>P.IVA 05122191009/
C.F. 08526500155</t>
  </si>
  <si>
    <t xml:space="preserve"> C.F. 01765930589/ 
P.IVA 01014021008 </t>
  </si>
  <si>
    <t xml:space="preserve"> C.F./ P.IVA 05791161002</t>
  </si>
  <si>
    <t xml:space="preserve"> C.F./P.IVA 03675290286 </t>
  </si>
  <si>
    <t xml:space="preserve">C.F. GSTLSN68D20H501G/
P.IVA 09886871004 </t>
  </si>
  <si>
    <t>C.F./P.IVA 10404470014</t>
  </si>
  <si>
    <t>C.F. 06188330150/
P.IVA 02066400405</t>
  </si>
  <si>
    <t xml:space="preserve"> C.F./ P.IVA 11630410964</t>
  </si>
  <si>
    <t xml:space="preserve">C.F./P.IVA 04041930654 </t>
  </si>
  <si>
    <t>CONVERGE S.p.A. (ora CONVERGE SRL) in RTI con GWAY s.r.l.</t>
  </si>
  <si>
    <t>CONVERGE S.p.A. in RTI con GWAY s.r.l.</t>
  </si>
  <si>
    <t>C.F./P.IVA 12339841004</t>
  </si>
  <si>
    <t>C.F. /P.IVA 03358520967</t>
  </si>
  <si>
    <t>C.F./P.IVA 07947601006</t>
  </si>
  <si>
    <t>C.F./P.IVA 02874520014</t>
  </si>
  <si>
    <t xml:space="preserve">C.F. 00399810589/
P.IVA  00880711007
</t>
  </si>
  <si>
    <t>C.F./P.IVA 02354920395</t>
  </si>
  <si>
    <t>C.F./ P.IVA 12328591008</t>
  </si>
  <si>
    <t>C.F. 00399810589/
P.IVA  00880711007</t>
  </si>
  <si>
    <t>C.F. PRIMLN74M17H501P / 
P.IVA 07886551006</t>
  </si>
  <si>
    <t>C.F./ P.IVA/07947601006</t>
  </si>
  <si>
    <t xml:space="preserve">Z2D3D39BC2 </t>
  </si>
  <si>
    <t xml:space="preserve">SAPI Progetti di Emanuele D’Angelo </t>
  </si>
  <si>
    <t>C.F. DNGMNL67D25H501M/P.IVA 07586651007</t>
  </si>
  <si>
    <t>ZCC3D56750</t>
  </si>
  <si>
    <t>ZD43CFDBCA</t>
  </si>
  <si>
    <t xml:space="preserve">AKITO S.r.l. </t>
  </si>
  <si>
    <t>CF/P.IVA 03526780543</t>
  </si>
  <si>
    <t>Z343D4716D</t>
  </si>
  <si>
    <t>FOTOLITO MOGGIO S.r.l.</t>
  </si>
  <si>
    <t xml:space="preserve">SKY ITALIA S.r.l. </t>
  </si>
  <si>
    <t>CF/P.Iva 04619241005</t>
  </si>
  <si>
    <t>Z9E3D556FE</t>
  </si>
  <si>
    <t>Z8B3D557C1</t>
  </si>
  <si>
    <t xml:space="preserve">
01/03/2024</t>
  </si>
  <si>
    <t xml:space="preserve">
28/02/2025</t>
  </si>
  <si>
    <t xml:space="preserve">ZA63CF57C6 </t>
  </si>
  <si>
    <t>DB SERET S.r.l.</t>
  </si>
  <si>
    <t>C.F./P.IVA 02741930602</t>
  </si>
  <si>
    <t xml:space="preserve">A020AC5800 </t>
  </si>
  <si>
    <t xml:space="preserve">Cyber Bee S.r.l. </t>
  </si>
  <si>
    <t>C.F./P.IVA 14559061008</t>
  </si>
  <si>
    <t xml:space="preserve">M&amp;Partners SRL </t>
  </si>
  <si>
    <t>CF/P.IVA 13780321009</t>
  </si>
  <si>
    <t>KAPUSONS S.r.l.</t>
  </si>
  <si>
    <t>CF/P.IVA 04041930654</t>
  </si>
  <si>
    <t xml:space="preserve">TEAM SERVICE Soc. Cons.le a r.l. </t>
  </si>
  <si>
    <t>P.IVA/C.F.07947601006</t>
  </si>
  <si>
    <t>ZD93D5F60B</t>
  </si>
  <si>
    <t>Nespresso Italiana SPA</t>
  </si>
  <si>
    <t>CF/P.IVA 12886180152</t>
  </si>
  <si>
    <t>Z183D03749</t>
  </si>
  <si>
    <t xml:space="preserve">GARDENLAND S.r.l. </t>
  </si>
  <si>
    <t>C.F./P.IVA 2432270029</t>
  </si>
  <si>
    <t>Z923D88C55</t>
  </si>
  <si>
    <t>Z7A3D88BBF</t>
  </si>
  <si>
    <t>Z3A3D88934</t>
  </si>
  <si>
    <t>ZC73D887FD</t>
  </si>
  <si>
    <t>Z0E3D88726</t>
  </si>
  <si>
    <t>Z1C3D88605</t>
  </si>
  <si>
    <t>Z823CD212A</t>
  </si>
  <si>
    <t>Z9D3CD2099</t>
  </si>
  <si>
    <t>Z4B3CBAD73</t>
  </si>
  <si>
    <t>Z4E3CBAC4C</t>
  </si>
  <si>
    <t>Z553CBAB3E</t>
  </si>
  <si>
    <t>Alma Mater Studiorum Università di Bologna</t>
  </si>
  <si>
    <t>Consiglio Nazionale delle Ricerche – CNR</t>
  </si>
  <si>
    <t>ABI Servizi S.p.A.</t>
  </si>
  <si>
    <t>Ithaka Harbors inc.</t>
  </si>
  <si>
    <t>Social Science
Electronic Publishing Inc. (USA)</t>
  </si>
  <si>
    <t>01.07.2024</t>
  </si>
  <si>
    <t>30.06.2025</t>
  </si>
  <si>
    <t>La Gazzetta Amministrativa S.r.l.</t>
  </si>
  <si>
    <t>01.01.2024</t>
  </si>
  <si>
    <t>GIUFFRE’ FRANCIS LEFEBVRE
SPA</t>
  </si>
  <si>
    <t>Bureau Van Djik</t>
  </si>
  <si>
    <t>MBS CONSULTING S.p.A.</t>
  </si>
  <si>
    <t>Il Sole 24 Ore S.p.A</t>
  </si>
  <si>
    <t>10.01.2024</t>
  </si>
  <si>
    <t>09.01.2029</t>
  </si>
  <si>
    <t>Infocamere S.c.p.A.</t>
  </si>
  <si>
    <t>31.12.2026</t>
  </si>
  <si>
    <t xml:space="preserve">Z443D94B17 </t>
  </si>
  <si>
    <t>Z933D8599E</t>
  </si>
  <si>
    <t>Z8E3D47904</t>
  </si>
  <si>
    <t>Mediaconsult SRL</t>
  </si>
  <si>
    <t>C.F./P.Iva 04520620404</t>
  </si>
  <si>
    <t>C.F./P.Iva 07189200723</t>
  </si>
  <si>
    <t>Z803D5676B.</t>
  </si>
  <si>
    <t>TEAM SERVICE SOCIETA’ CONSORTILE A R.L.</t>
  </si>
  <si>
    <t xml:space="preserve">DM CULTURA S.r.l. con socio unico </t>
  </si>
  <si>
    <t>C.F/ P.IVA
14530051003</t>
  </si>
  <si>
    <t>EUROCART S.r.l.</t>
  </si>
  <si>
    <t>C.F./P.IVA 01192290516</t>
  </si>
  <si>
    <t xml:space="preserve">Z293D88695 </t>
  </si>
  <si>
    <t xml:space="preserve"> ZF23D889C6</t>
  </si>
  <si>
    <t>ZD13D65BD1</t>
  </si>
  <si>
    <t>Elettrolazio S.p.A.</t>
  </si>
  <si>
    <t xml:space="preserve">ZF73D4700F </t>
  </si>
  <si>
    <t>DIMIRA S.r.l.</t>
  </si>
  <si>
    <t>CF/P.IVA 08957151213</t>
  </si>
  <si>
    <t>Z433D47869</t>
  </si>
  <si>
    <t>LEONARDO SPA.</t>
  </si>
  <si>
    <t>R.T.I. Deloitte Consulting
S.r.l. Società Benefit -  (mandataria) e C.R.S. – Conoscenza Ricerca e
Sviluppo S.r.l.  (mandante)</t>
  </si>
  <si>
    <t xml:space="preserve">P.Iva/C.F.03945320962 (mandataria)
P.Iva/C.F.10779511004 (mandante) </t>
  </si>
  <si>
    <t xml:space="preserve">Z8A3D85D13 </t>
  </si>
  <si>
    <t>ZC23D88C86</t>
  </si>
  <si>
    <t>A0309D759E</t>
  </si>
  <si>
    <t>WOLTERS KLUWER ITALIA S.r.l.</t>
  </si>
  <si>
    <t xml:space="preserve">ZE43D7EFFD </t>
  </si>
  <si>
    <t>A032A90689</t>
  </si>
  <si>
    <t>Eudaimon SpA</t>
  </si>
  <si>
    <t>Telecom Italia S.p.A.</t>
  </si>
  <si>
    <t>P.IVA 04643350962</t>
  </si>
  <si>
    <t>TD MEPA n. 3777840 per la fornitura e posa in opera della segnaletica interna all’edificio sede AGCM e  successivi aggiornamenti, mediante stipula di un Accordo quadro con un unico fornitore per la durata di 48 mesi</t>
  </si>
  <si>
    <t xml:space="preserve">TD MEPA n. 3749770 per la fornitura di materiale di consumo d’ufficio </t>
  </si>
  <si>
    <t>OD MEPA per la fornitura di n. 60 risme di carta A3</t>
  </si>
  <si>
    <t>TD MEPA per il rinnovo annuale di n. 300 licenze Cisco Umbrella Cloud Security e l’acquisto di ulteriori n. 50 licenze e connessi servizi di assistenza specialistica</t>
  </si>
  <si>
    <t>PERIODO 01/01/2023 - 31/12/2023</t>
  </si>
  <si>
    <t xml:space="preserve">24/10/2023 
</t>
  </si>
  <si>
    <t>Gara aperta sopra soglia comunitaria per servizio di realizzazione dell'anagrafe dei soggetti tenuti al versamento del contributo agli oneri di funzionamento di AGCM per 3 anni con opzione di rinnovo per 2 anni</t>
  </si>
  <si>
    <t>Servizi di rilevazione e valorizzazione del patrimonio mobiliare e TD MEPA per l'aggiornamento della banca dati patrimoniale  2023</t>
  </si>
  <si>
    <t xml:space="preserve">14/07/2023
</t>
  </si>
  <si>
    <t xml:space="preserve">
14/08/2023</t>
  </si>
  <si>
    <t xml:space="preserve">
17/08/2023</t>
  </si>
  <si>
    <t xml:space="preserve">23/10/2023
</t>
  </si>
  <si>
    <t xml:space="preserve">06/10/2023
</t>
  </si>
  <si>
    <t xml:space="preserve">11/10/2023
</t>
  </si>
  <si>
    <t xml:space="preserve">29/09/2023 
</t>
  </si>
  <si>
    <t xml:space="preserve">30/09/2024
</t>
  </si>
  <si>
    <t xml:space="preserve">OD MEPA rinnovo annuale dominio internet rivista on line dell’Autorità "a-p-p-review.com" </t>
  </si>
  <si>
    <t xml:space="preserve">19/10/2023
</t>
  </si>
  <si>
    <t>Fornitura vaccino antinfluenzale Vaxigrip Tetra</t>
  </si>
  <si>
    <t xml:space="preserve">16/11/2023
</t>
  </si>
  <si>
    <t xml:space="preserve">Accordo quadro per la prestazione di servizio di catering per la durata di 24 mesi 
</t>
  </si>
  <si>
    <t xml:space="preserve">02/11/2023 
</t>
  </si>
  <si>
    <t xml:space="preserve">01/11/2023 
</t>
  </si>
  <si>
    <r>
      <rPr>
        <sz val="12"/>
        <rFont val="Arial"/>
        <family val="2"/>
      </rPr>
      <t xml:space="preserve">AGGIUDICAZIONE RDO CONGIUNTA SU MEPA  gestita </t>
    </r>
    <r>
      <rPr>
        <sz val="12"/>
        <color rgb="FF000000"/>
        <rFont val="Arial"/>
        <family val="2"/>
      </rPr>
      <t xml:space="preserve">da Consob per l’affidamento dei servizi tecnici per lavori di riqualificazione dei locali siti al primo piano interrato del plesso immobiliare sede CONSOB e AGCM </t>
    </r>
  </si>
  <si>
    <t>A04531F0E2</t>
  </si>
  <si>
    <t>Z403DE901E</t>
  </si>
  <si>
    <t>ZB33DEA359</t>
  </si>
  <si>
    <t>Z813DE0D96</t>
  </si>
  <si>
    <t>Servizio di pubblicazione su 4 testate dell’avviso di indagine di mercato per individuare un immobile da adibire a sede secondaria dell’Autorità</t>
  </si>
  <si>
    <t>TD MEPA  per i servizi di acquisto e gestione delle campagne on line su canali social Meta e sulla piattaforma Linkedin per l’anno 2024 e di Social Media Management Linkedin dal 1.11.2023 al 31.12.2024</t>
  </si>
  <si>
    <t xml:space="preserve">Servizi professionali inerenti la presentazione del rinnovo periodico delle attestazioni di conformità antincendio per gli archivi e l’autorimessa dell’edificio sede Agcm </t>
  </si>
  <si>
    <t>Servizio di catering in occasione del convegno "Diritto civile e tutela del mercato" del 22 novembre 2023 presso l'Auditorium dell'Autorità</t>
  </si>
  <si>
    <t xml:space="preserve">Servizio di formazione obbligatoria prevista per il personale con ruolo di RUP dall’art. 15 del d.lgs. n. 36/2023 mediante la partecipazione a corsi di formazione </t>
  </si>
  <si>
    <t xml:space="preserve">TD MEPA per servizio di penetration testing </t>
  </si>
  <si>
    <t xml:space="preserve">TD MEPA per il servizio di gestione del Piano di flexible benefit in favore del personale in servizio e in quiescenza dell’Autorità  per la durata di 12 mesi da gennaio 2024 senza soluzione di continuità con il contratto in essere in scadenza al 31.12.2023 e, comunque, per la durata necessaria fino all’attivazione del nuovo contratto </t>
  </si>
  <si>
    <t>P.IVA 08224591217</t>
  </si>
  <si>
    <t>ATLANTE S.r.l.</t>
  </si>
  <si>
    <t>FORNITORI DA DETERMINARE</t>
  </si>
  <si>
    <t>DITTA INDIVIDUALE 
INGHILTERRA FELICE</t>
  </si>
  <si>
    <t>P.IVA 03661941215</t>
  </si>
  <si>
    <t>Linguarama Italia S.r.l.</t>
  </si>
  <si>
    <t>P.Iva 05044820156</t>
  </si>
  <si>
    <t>Concessionario Polo Strategico Nazionale S.p.A.</t>
  </si>
  <si>
    <t>CF/P.IVA 16825251008</t>
  </si>
  <si>
    <t xml:space="preserve"> fornitura materiale di cancelleria per convegno DMA </t>
  </si>
  <si>
    <t>OD MEPA fornitura n. 150 chiavette USB vari formati di memoria</t>
  </si>
  <si>
    <t xml:space="preserve">Servizio di preparazione linguistica in lingua inglese per gli Organi di Vertice dell’Autorità 
</t>
  </si>
  <si>
    <t>C.F.80054330586/
P.IVA 02118311006</t>
  </si>
  <si>
    <t>C F. 01360260580/
P.IVA: 00988761003</t>
  </si>
  <si>
    <t>C.F./P.Iva  02313821007</t>
  </si>
  <si>
    <t>C.F./P.Iva 
00777910159</t>
  </si>
  <si>
    <t>C.F./P.Iva  00777910159</t>
  </si>
  <si>
    <t>CF/P.Iva 12886180152</t>
  </si>
  <si>
    <t>C.F./P.Iva 2432270029</t>
  </si>
  <si>
    <t>P.Iva 01131710376 </t>
  </si>
  <si>
    <t>C.F.80054330586/
P.Iva 02118311006</t>
  </si>
  <si>
    <t>C F. 01360260580/
P.Iva 00988761003</t>
  </si>
  <si>
    <t xml:space="preserve">C.F. 97910230586/
P.Iva 14140491003 </t>
  </si>
  <si>
    <t xml:space="preserve"> C.F./P.Iva 11139860156 </t>
  </si>
  <si>
    <t xml:space="preserve"> C.F./P.Iva 12904170151</t>
  </si>
  <si>
    <t>C.F./P.Iva 07947601006</t>
  </si>
  <si>
    <t>C.F. 06188330150/
P.Iva 02066400405</t>
  </si>
  <si>
    <t>C.F./P.iva 02115460608</t>
  </si>
  <si>
    <t>C.F./ P.IVA 00881841001</t>
  </si>
  <si>
    <t>P.Iva/C.F. 10209790152</t>
  </si>
  <si>
    <t>C.F. /P.Iva 03269680967</t>
  </si>
  <si>
    <t>C.F./P.Iva
00829840156</t>
  </si>
  <si>
    <t>C.F./P.Iva  
00777910159</t>
  </si>
  <si>
    <t>RTI Engie Servizi S.P.A. (Mandataria) 
Mandanti: 
Consorzio Stabile 
Energie Locali S.c.a.r.l.
Colser Società cooperativa
Consorzio Nazionale Cooperative
Pluriservizi Attività 360 Società Cooperativa
Consorzio Gisa Consorzio Gisa Society Modern Facility Management S.r.l.</t>
  </si>
  <si>
    <t xml:space="preserve"> C.F./P.Iva 11139860156</t>
  </si>
  <si>
    <t xml:space="preserve">19.10-2023
</t>
  </si>
  <si>
    <t xml:space="preserve">18/10/2023 
</t>
  </si>
  <si>
    <t xml:space="preserve">13/12/2023
</t>
  </si>
  <si>
    <t xml:space="preserve">TD MEPA fornitura n. 13 licenze “Stata18/SE” e aggiornamento a Stata 18/SE di n. 13 licenze Stata in possesso dell’Autorità </t>
  </si>
  <si>
    <t xml:space="preserve">14/11/2023
</t>
  </si>
  <si>
    <t xml:space="preserve">26/10/2023 
</t>
  </si>
  <si>
    <t>TUTTOGAREPA per i servizi correlati alla progettazione e realizzazione del concorso “Convienesaperlo (anche a scuola) 2.0 – a.s. 2023/2024”</t>
  </si>
  <si>
    <t>TD MEPA per il servizio di maintenance triennale dei rilevatori di presenza Modello Zucchetti ZP2 in uso presso l’Autorità</t>
  </si>
  <si>
    <t xml:space="preserve">
Z58383B8F7</t>
  </si>
  <si>
    <t>TD MEPA per il rinnovo del servizio web di segnalazione anonima per la gestione delle segnalazioni Whistleblowing</t>
  </si>
  <si>
    <t>TD MEPA Licenze annuali Qualys per piattaforma di Vulnerability Management e Web Application Scanning e servizi specialistici a consumo</t>
  </si>
  <si>
    <t xml:space="preserve">15/11/2024
</t>
  </si>
  <si>
    <t>Fornitura agende settimanali da tavolo anno 2024</t>
  </si>
  <si>
    <t>Acquisizione abbonamento annuale servizi televisivi Sky Vetrina - Business</t>
  </si>
  <si>
    <t xml:space="preserve">Acquisizione abbonamenti annuali dei servizi televisivi Sky Vetrina - Business </t>
  </si>
  <si>
    <t>TD MEPA per la fornitura sistema di automazione del prestito bibliotecario e di antitaccheggio del patrimonio librario AGCM con garanzia e servizio di assistenza post vendita per 3 anni</t>
  </si>
  <si>
    <t>TD MEPA  servizio di manutenzione e assistenza, preventiva e correttiva, su sistema telefonico Voip Cisco con supporto specialistico a consumo</t>
  </si>
  <si>
    <t xml:space="preserve">
Z703D27DDF</t>
  </si>
  <si>
    <t xml:space="preserve">ESERCIZIO OPZIONE RINNOVO TD TUTTOGAREPA CIG 95101285E4 per servizi di coordinamento e assistenza web design, attività di Search Engine Optimization (SEO) e assistenza specialistica per utilizzo social per 12 mesi </t>
  </si>
  <si>
    <t>Fornitura materiali di consumo per incontri istituzionali presso AGCM</t>
  </si>
  <si>
    <t>Servizio di accoglienza per convegno e seminario del 22 e 24 novembre 2023 presso Auditorium AGCM</t>
  </si>
  <si>
    <t xml:space="preserve">21/11/2023
 </t>
  </si>
  <si>
    <t>TD MEPA  servizio di manutenzione delle piante della sede Agcm  per la durata di 24 mesi</t>
  </si>
  <si>
    <t>Abbonamento annuale  Banca dati 
ACNP (Archivio Collettivo Nazionale Periodici)</t>
  </si>
  <si>
    <t>Abbonamento annuale a Banca dati NILDE</t>
  </si>
  <si>
    <t>Abbonamento annuale a Banca dati CIRCOLARI ABI ON LINE</t>
  </si>
  <si>
    <t>Abbonamento triennuale a Banca dati GAZZETTA AMMINISTRATIVA DELLA REPUBBLICA ITALIANA</t>
  </si>
  <si>
    <t>Abbonamento annuale a Banca dati JSTOR BUSINESS I e II</t>
  </si>
  <si>
    <t>Abbonamento annuale a Banca dati SSRN SOCIAL SCIENCE RESEARCH NETWORK</t>
  </si>
  <si>
    <t>Abbonamento annuale alle Riviste di diritto online collegate alla Banca dati De Jure Top Major</t>
  </si>
  <si>
    <t>Abbonamento annuale a Banca dati ORBIS</t>
  </si>
  <si>
    <t>Abbonamento annuale a Banca dati 
AIDA</t>
  </si>
  <si>
    <t>Abbonamento annuale a Banca dati OSSERVATORIO ENERGIA</t>
  </si>
  <si>
    <t>Abbonamento annuale a Banca dati SMART 24 PA ON LINE</t>
  </si>
  <si>
    <t>Abbonamento quinquennale a Banca dati NUOVO ARCHIVIO STORICO de IL SOLE 24 ORE</t>
  </si>
  <si>
    <t xml:space="preserve">Abbonamento triennale a Banca dati TELEMACO </t>
  </si>
  <si>
    <t xml:space="preserve">Servizio di gestione del guardaroba per convegno "Diritto civile e tutela del mercato" del 22.11.2023 presso l'Auditorium AGCM </t>
  </si>
  <si>
    <t>OD MEPA licenza "Sip2 Rfid" quale interfaccia tra software “Sebina” di gestione del catalogo della Biblioteca AGCM e sistema di autoprestito</t>
  </si>
  <si>
    <t>OD MEPA fornitura materiali igienici per sede AGCM</t>
  </si>
  <si>
    <t>TD MEPA fornitura materiale elettrico e attrezzature necessarie per realizzazione nuove postazioni di lavoro</t>
  </si>
  <si>
    <t xml:space="preserve">06/12/2023
</t>
  </si>
  <si>
    <t xml:space="preserve">TD MEPA  Abbonamento a banca dati “ONE LEGALE PA” </t>
  </si>
  <si>
    <t xml:space="preserve">Z3138CC51B
</t>
  </si>
  <si>
    <r>
      <rPr>
        <sz val="12"/>
        <rFont val="Arial"/>
        <family val="2"/>
      </rPr>
      <t>ESERCIZIO OPZIONE RINNOVO TD MEPA CI</t>
    </r>
    <r>
      <rPr>
        <sz val="12"/>
        <color rgb="FF000000"/>
        <rFont val="Arial"/>
        <family val="2"/>
      </rPr>
      <t>G Z3138CC51B per servizio di conservazione digitale a norma dei documenti dell’Autorità e attivazione quinto d'obbligo</t>
    </r>
  </si>
  <si>
    <t xml:space="preserve"> 83958781B5</t>
  </si>
  <si>
    <t>CONVENZIONE CONSIP FM4 - LOTTO 11 - AUTORIZZAZIONE subentro RTI Engie Servizi S.P.A. nel Contratto attuativo a suo tempo stipulato con RTI Team Service</t>
  </si>
  <si>
    <t xml:space="preserve">OD MEPA fornitura toner per stampanti </t>
  </si>
  <si>
    <r>
      <t xml:space="preserve">
</t>
    </r>
    <r>
      <rPr>
        <sz val="12"/>
        <rFont val="Arial"/>
        <family val="2"/>
      </rPr>
      <t>20/12/2023</t>
    </r>
  </si>
  <si>
    <t>OD MEPA fornitura kit tappetini in gel ergonomico per mouse e tastiera PC</t>
  </si>
  <si>
    <t>AVVIO RDO MEPA per l'affidamento del servizio di deposito e custodia del materiale documentale dell'AGCM</t>
  </si>
  <si>
    <t xml:space="preserve"> A044E10436</t>
  </si>
  <si>
    <t xml:space="preserve">Contratto di utenza per migrazione ai servizi cloud dell'infrastruttura digitale AGCM nell'ambito della CONCESSIONE per la realizzazionee gestione di una nuova infrastruttura informatica al servizio della PA denominata "PSN" </t>
  </si>
  <si>
    <t>Z61348BF31</t>
  </si>
  <si>
    <t>I.C.E.M. SPA</t>
  </si>
  <si>
    <t>ZDD3508892</t>
  </si>
  <si>
    <t>TRENITALIA SPA - SOCIETA' CON SOCIO UNICO</t>
  </si>
  <si>
    <t>05403151003</t>
  </si>
  <si>
    <t>ZA13508A0C</t>
  </si>
  <si>
    <t>LBM ROMA SRL</t>
  </si>
  <si>
    <t>ZC0393A16E</t>
  </si>
  <si>
    <t>Z073944163</t>
  </si>
  <si>
    <t>Z7239440D0</t>
  </si>
  <si>
    <t>ZA439665A0</t>
  </si>
  <si>
    <t>Biglietteria Trenitalia B2B Art. 9 R.O. Compiti Istituzionali-ANNO 2023 (Pres. Dott. R. Rustichelli+Comp. Profssa E. Iossa)</t>
  </si>
  <si>
    <t>ZDC397D0C9</t>
  </si>
  <si>
    <t>Cena Istituzionale c/o Hotel Parco dei Principi</t>
  </si>
  <si>
    <t>Z153A44F5D</t>
  </si>
  <si>
    <t>Z5D3AFB11D</t>
  </si>
  <si>
    <t>Z3C3B24CBE</t>
  </si>
  <si>
    <t>ZD73B56B71</t>
  </si>
  <si>
    <t>Convegno ASSOCIAZIONE ANTITRUST ITALIANA RECENTI SVILUPPI NELL’ANTITRUST ITALIANO ED EUROPEO</t>
  </si>
  <si>
    <t>ZD73B71010</t>
  </si>
  <si>
    <t>Z373B849D4</t>
  </si>
  <si>
    <t>CORSO DI FORMAZIONE IN MATERIA DI PRIVACY</t>
  </si>
  <si>
    <t>ZDD3B9FEC2</t>
  </si>
  <si>
    <t>Z053C870B7</t>
  </si>
  <si>
    <t>Z143CB1C39</t>
  </si>
  <si>
    <t>ZC23CB1C0F</t>
  </si>
  <si>
    <t>Z763CB7D3B</t>
  </si>
  <si>
    <t>Biglietteria Ferroviaria ITALO</t>
  </si>
  <si>
    <t>ITALO  SPA</t>
  </si>
  <si>
    <t>09247981005</t>
  </si>
  <si>
    <t>ZB03D2FCEF</t>
  </si>
  <si>
    <t>QUOTA DI PARTECIPAZIONE GIORNATADI STUDIO: IL PROGRAMMA PASSWEB UFFICIO UAMEP</t>
  </si>
  <si>
    <t>Z4B3D402F3</t>
  </si>
  <si>
    <t>Master in Scienza dei Dati per il Processo Decisionale Pubblico</t>
  </si>
  <si>
    <t>Z3C3D78DC3</t>
  </si>
  <si>
    <t>Z283DFB4B1</t>
  </si>
  <si>
    <t>ZE43E0581E</t>
  </si>
  <si>
    <t>PARADIGMA SRL</t>
  </si>
  <si>
    <t>ACCADEMIA EUROPEA SOCIETA' COOPERATIVA</t>
  </si>
  <si>
    <t>ASSOCIAZIONE ANTITRUST ITALIANA</t>
  </si>
  <si>
    <t>OLTRE SRL</t>
  </si>
  <si>
    <t>EUCS SRLS _ UNIPERSONALE</t>
  </si>
  <si>
    <t>FORMAZIONE AVVOCATI AMMINISTRATIVISTI SRL</t>
  </si>
  <si>
    <t>OPERA SRL</t>
  </si>
  <si>
    <t xml:space="preserve">UNIVERSITA' DI ROMA TOR VERGATA </t>
  </si>
  <si>
    <t xml:space="preserve">Servizio di formazione corso “CCNL e costo della manodopera negli appalti pubblici” </t>
  </si>
  <si>
    <t xml:space="preserve">10/11/2023
</t>
  </si>
  <si>
    <t>Fornitura licenze d’uso del software di traduzione automatica on line denominato “DeepL Pro Ultimate for Teams”</t>
  </si>
  <si>
    <t>Fornitura e posa in opera filtri per i climatizzatori 
sala CED</t>
  </si>
  <si>
    <t xml:space="preserve">OD MEPA fornitura n. 60 IBM Storage LTO Ultrium 2,50 TB Data Cartridge con barcode </t>
  </si>
  <si>
    <t>C.F. 07149930583 / 
P.IVA 01698911003</t>
  </si>
  <si>
    <t xml:space="preserve">Fornitura licenze d’uso annuali del software di traduzione automatica on line "DeepL Pro Ultimate for Teams”
</t>
  </si>
  <si>
    <t>DeepL S.E. -  con sede a Colonia (Germania)</t>
  </si>
  <si>
    <t>FORNITORE ESTERO</t>
  </si>
  <si>
    <t xml:space="preserve">
12/07/2024</t>
  </si>
  <si>
    <t xml:space="preserve">Spese ex Art. 9 Regolamento sull'organizzazione ed il funzionamento dell'Autorità-Anno 2024-Servizi alberghieri </t>
  </si>
  <si>
    <t xml:space="preserve">Biglietteria Trenitalia B2B Art. 9 R.O. Compiti Istituzionali-ANNO 2024 </t>
  </si>
  <si>
    <t xml:space="preserve">Cena istituzionale </t>
  </si>
  <si>
    <t>Corso di formazione "ANTICORRUZIONE: IL WHISTLEBLOWING DOPO IL D.LGS. 24/2023 E LE NUOVE PROCEDURE DI SEGNALAZIONE PER LE P.A."</t>
  </si>
  <si>
    <t>Corso di formazione "Gestione rapporto di lavoro con il personale disabile ed altre categorie protette"</t>
  </si>
  <si>
    <t xml:space="preserve">Spese ex Art. 9 Regolamento sull'organizzazione ed il funzionamento dell'Autorità-Anno 2023-Servizi alberghieri </t>
  </si>
  <si>
    <t xml:space="preserve">Spese ex Art. 9 Regolamento sull'organizzazione ed il funzionamento dell'Autorità-Anno 2022-Servizi alberghieri </t>
  </si>
  <si>
    <t>Biglietteria Trenitalia B2B Art. 9 R.O. Compiti Istituzionali-ANNO 2022</t>
  </si>
  <si>
    <t>C.F./P.IVA IT04533430403</t>
  </si>
  <si>
    <t>P.IVA 11395031005</t>
  </si>
  <si>
    <t>P.IVA 02068750666</t>
  </si>
  <si>
    <t>P.IVA 04709650289</t>
  </si>
  <si>
    <t>P.IVA 11211641003</t>
  </si>
  <si>
    <t>P.IVA  05994580727</t>
  </si>
  <si>
    <t>P.IVA 02133971008</t>
  </si>
  <si>
    <t>P.IVA 14530181008</t>
  </si>
  <si>
    <t>C.F./ P.IVA 06222110014</t>
  </si>
  <si>
    <t>P.IVA 15341111001</t>
  </si>
  <si>
    <t>Bulgari Roma S.r.l.</t>
  </si>
  <si>
    <t>Servizi alberghieri - Relatore corso di formazione AGCM</t>
  </si>
  <si>
    <r>
      <t>Servizi alberghieri</t>
    </r>
    <r>
      <rPr>
        <strike/>
        <sz val="12"/>
        <color theme="1"/>
        <rFont val="Arial"/>
        <family val="2"/>
      </rPr>
      <t xml:space="preserve">
</t>
    </r>
    <r>
      <rPr>
        <sz val="12"/>
        <color theme="1"/>
        <rFont val="Arial"/>
        <family val="2"/>
      </rPr>
      <t xml:space="preserve">Presidente dell'Autorità di Concorrenza australiana </t>
    </r>
  </si>
  <si>
    <t>Soggiorno Relatore Coso d formazione</t>
  </si>
  <si>
    <t>Corso di Formazione "Servizi pubblici locali, post riforma Normativa e le Società a partecipazione pubblica</t>
  </si>
  <si>
    <t xml:space="preserve">Colazione istituzionale Delegazione Marocco </t>
  </si>
  <si>
    <t>Corso di formazione "La certificazione di processo per la dematerializzazione degli archivi cartacei"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</si>
</sst>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 #,##0.00_-;_-* &quot;-&quot;??_-;_-@_-"/>
    <numFmt numFmtId="165" formatCode="&quot;€ &quot;#,##0.00;[Red]&quot;-€ &quot;#,##0.00"/>
    <numFmt numFmtId="166" formatCode="[$-410]General"/>
    <numFmt numFmtId="167" formatCode="&quot; € &quot;#,##0.00&quot; &quot;;&quot;-€ &quot;#,##0.00&quot; &quot;;&quot; € -&quot;#&quot; &quot;;@&quot; &quot;"/>
    <numFmt numFmtId="168" formatCode="[$€-410]&quot; &quot;#,##0.00;[Red]&quot;-&quot;[$€-410]&quot; &quot;#,##0.00"/>
    <numFmt numFmtId="169" formatCode="&quot;€ &quot;#,##0.00"/>
    <numFmt numFmtId="170" formatCode="#,##0.00\ &quot;€&quot;"/>
    <numFmt numFmtId="171" formatCode="_-[$€-410]\ * #,##0.00_-;\-[$€-410]\ * #,##0.00_-;_-[$€-410]\ * &quot;-&quot;??_-;_-@_-"/>
    <numFmt numFmtId="172" formatCode="_-* #,##0.00\ [$€-410]_-;\-* #,##0.00\ [$€-410]_-;_-* &quot;-&quot;??\ [$€-410]_-;_-@_-"/>
  </numFmts>
  <fonts count="39" x14ac:knownFonts="1">
    <font>
      <sz val="11"/>
      <color rgb="FF000000"/>
      <name val="Arial"/>
      <family val="2"/>
    </font>
    <font>
      <sz val="11"/>
      <color rgb="FF000000"/>
      <name val="Calibri"/>
      <family val="2"/>
    </font>
    <font>
      <b/>
      <i/>
      <sz val="16"/>
      <color rgb="FF000000"/>
      <name val="Arial"/>
      <family val="2"/>
    </font>
    <font>
      <b/>
      <i/>
      <u/>
      <sz val="11"/>
      <color rgb="FF000000"/>
      <name val="Arial"/>
      <family val="2"/>
    </font>
    <font>
      <sz val="11"/>
      <color rgb="FF000000"/>
      <name val="Arial"/>
      <family val="2"/>
    </font>
    <font>
      <b/>
      <sz val="11"/>
      <color theme="1"/>
      <name val="Calibri"/>
      <family val="2"/>
      <scheme val="minor"/>
    </font>
    <font>
      <b/>
      <sz val="11"/>
      <color rgb="FF000000"/>
      <name val="Arial"/>
      <family val="2"/>
    </font>
    <font>
      <b/>
      <sz val="12"/>
      <color theme="1"/>
      <name val="Times New Roman"/>
      <family val="1"/>
    </font>
    <font>
      <b/>
      <sz val="14"/>
      <color theme="1"/>
      <name val="Times New Roman"/>
      <family val="1"/>
    </font>
    <font>
      <sz val="14"/>
      <color theme="1"/>
      <name val="Times New Roman"/>
      <family val="1"/>
    </font>
    <font>
      <sz val="12"/>
      <color theme="1"/>
      <name val="Times New Roman"/>
      <family val="1"/>
    </font>
    <font>
      <b/>
      <sz val="14"/>
      <color rgb="FFFF0000"/>
      <name val="Times New Roman"/>
      <family val="1"/>
    </font>
    <font>
      <sz val="14"/>
      <name val="Times New Roman"/>
      <family val="1"/>
    </font>
    <font>
      <b/>
      <sz val="14"/>
      <name val="Times New Roman"/>
      <family val="1"/>
    </font>
    <font>
      <u/>
      <sz val="11"/>
      <color theme="10"/>
      <name val="Arial"/>
      <family val="2"/>
    </font>
    <font>
      <sz val="11"/>
      <color theme="10"/>
      <name val="Arial"/>
      <family val="2"/>
    </font>
    <font>
      <b/>
      <sz val="20"/>
      <name val="Times New Roman"/>
      <family val="1"/>
    </font>
    <font>
      <b/>
      <sz val="20"/>
      <color theme="1"/>
      <name val="Times New Roman"/>
      <family val="1"/>
    </font>
    <font>
      <sz val="10"/>
      <color rgb="FF000000"/>
      <name val="Arial"/>
      <family val="2"/>
    </font>
    <font>
      <b/>
      <sz val="18"/>
      <color theme="1"/>
      <name val="Times New Roman"/>
      <family val="1"/>
    </font>
    <font>
      <b/>
      <sz val="18"/>
      <name val="Times New Roman"/>
      <family val="1"/>
    </font>
    <font>
      <b/>
      <sz val="18"/>
      <color rgb="FF000000"/>
      <name val="Times New Roman"/>
      <family val="1"/>
    </font>
    <font>
      <b/>
      <sz val="12"/>
      <color rgb="FFFF0000"/>
      <name val="Times New Roman"/>
      <family val="1"/>
    </font>
    <font>
      <b/>
      <sz val="12"/>
      <name val="Times New Roman"/>
      <family val="1"/>
    </font>
    <font>
      <b/>
      <sz val="8"/>
      <color theme="1"/>
      <name val="Times New Roman"/>
      <family val="1"/>
    </font>
    <font>
      <sz val="8"/>
      <color rgb="FF000000"/>
      <name val="Times New Roman"/>
      <family val="1"/>
    </font>
    <font>
      <sz val="8"/>
      <color theme="1"/>
      <name val="Times New Roman"/>
      <family val="1"/>
    </font>
    <font>
      <sz val="8"/>
      <name val="Times New Roman"/>
      <family val="1"/>
    </font>
    <font>
      <b/>
      <sz val="8"/>
      <color rgb="FF000000"/>
      <name val="Times New Roman"/>
      <family val="1"/>
    </font>
    <font>
      <b/>
      <sz val="14"/>
      <color rgb="FF000000"/>
      <name val="Arial"/>
      <family val="2"/>
    </font>
    <font>
      <sz val="12"/>
      <color theme="1"/>
      <name val="Arial"/>
      <family val="2"/>
    </font>
    <font>
      <sz val="12"/>
      <name val="Arial"/>
      <family val="2"/>
    </font>
    <font>
      <sz val="12"/>
      <color rgb="FF000000"/>
      <name val="Arial"/>
      <family val="2"/>
    </font>
    <font>
      <u/>
      <sz val="12"/>
      <color rgb="FF000000"/>
      <name val="Arial"/>
      <family val="2"/>
    </font>
    <font>
      <sz val="12"/>
      <color rgb="FFFF0000"/>
      <name val="Arial"/>
      <family val="2"/>
    </font>
    <font>
      <strike/>
      <sz val="12"/>
      <name val="Arial"/>
      <family val="2"/>
    </font>
    <font>
      <b/>
      <sz val="12"/>
      <color theme="1"/>
      <name val="Arial"/>
      <family val="2"/>
    </font>
    <font>
      <sz val="12"/>
      <color rgb="FF212529"/>
      <name val="Arial"/>
      <family val="2"/>
    </font>
    <font>
      <strike/>
      <sz val="12"/>
      <color theme="1"/>
      <name val="Arial"/>
      <family val="2"/>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167" fontId="1" fillId="0" borderId="0" applyBorder="0" applyProtection="0"/>
    <xf numFmtId="166" fontId="1" fillId="0" borderId="0" applyBorder="0" applyProtection="0"/>
    <xf numFmtId="0" fontId="2" fillId="0" borderId="0" applyNumberFormat="0" applyBorder="0" applyProtection="0">
      <alignment horizontal="center"/>
    </xf>
    <xf numFmtId="0" fontId="2" fillId="0" borderId="0" applyNumberFormat="0" applyBorder="0" applyProtection="0">
      <alignment horizontal="center" textRotation="90"/>
    </xf>
    <xf numFmtId="0" fontId="3" fillId="0" borderId="0" applyNumberFormat="0" applyBorder="0" applyProtection="0"/>
    <xf numFmtId="168" fontId="3" fillId="0" borderId="0" applyBorder="0" applyProtection="0"/>
    <xf numFmtId="164" fontId="4" fillId="0" borderId="0" applyFont="0" applyFill="0" applyBorder="0" applyAlignment="0" applyProtection="0"/>
    <xf numFmtId="0" fontId="14" fillId="0" borderId="0" applyNumberFormat="0" applyFill="0" applyBorder="0" applyAlignment="0" applyProtection="0"/>
  </cellStyleXfs>
  <cellXfs count="314">
    <xf numFmtId="0" fontId="0" fillId="0" borderId="0" xfId="0"/>
    <xf numFmtId="0" fontId="0" fillId="0" borderId="0" xfId="0" applyAlignment="1">
      <alignment horizontal="center"/>
    </xf>
    <xf numFmtId="0" fontId="6" fillId="0" borderId="0" xfId="0" applyFont="1"/>
    <xf numFmtId="0" fontId="5" fillId="0" borderId="1" xfId="0" applyFont="1" applyBorder="1" applyAlignment="1">
      <alignment horizontal="center" vertical="center"/>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0" fillId="0" borderId="19" xfId="0" applyFont="1" applyFill="1" applyBorder="1" applyAlignment="1">
      <alignment horizontal="center" vertical="center"/>
    </xf>
    <xf numFmtId="0" fontId="0" fillId="3" borderId="4" xfId="0" applyFill="1" applyBorder="1" applyAlignment="1">
      <alignment horizontal="center" vertical="center"/>
    </xf>
    <xf numFmtId="0" fontId="5" fillId="3" borderId="4"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0" fillId="0" borderId="10" xfId="0" applyFont="1" applyFill="1" applyBorder="1" applyAlignment="1">
      <alignment horizontal="center" vertical="center"/>
    </xf>
    <xf numFmtId="0" fontId="0" fillId="3"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Border="1" applyAlignment="1">
      <alignment horizontal="center" vertical="center"/>
    </xf>
    <xf numFmtId="0" fontId="0" fillId="3"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3" xfId="0" applyFont="1" applyFill="1" applyBorder="1" applyAlignment="1">
      <alignment horizontal="center" vertical="center"/>
    </xf>
    <xf numFmtId="0" fontId="0" fillId="0" borderId="20" xfId="0" applyFont="1" applyFill="1" applyBorder="1" applyAlignment="1">
      <alignment horizontal="center" vertical="center"/>
    </xf>
    <xf numFmtId="0" fontId="5" fillId="0" borderId="20" xfId="0" applyFont="1" applyBorder="1" applyAlignment="1">
      <alignment horizontal="center" vertical="center"/>
    </xf>
    <xf numFmtId="0" fontId="0" fillId="0" borderId="20" xfId="0" applyFont="1" applyBorder="1" applyAlignment="1">
      <alignment horizontal="center" vertical="center" wrapText="1"/>
    </xf>
    <xf numFmtId="0" fontId="0" fillId="0" borderId="0" xfId="0" applyFill="1"/>
    <xf numFmtId="0" fontId="0" fillId="3" borderId="3" xfId="0" applyFont="1" applyFill="1" applyBorder="1" applyAlignment="1">
      <alignment horizontal="center" vertical="center"/>
    </xf>
    <xf numFmtId="0" fontId="0" fillId="0" borderId="16" xfId="0" applyFont="1" applyFill="1" applyBorder="1" applyAlignment="1">
      <alignment horizontal="center" vertical="center"/>
    </xf>
    <xf numFmtId="0" fontId="5" fillId="3" borderId="17" xfId="0" applyFont="1" applyFill="1" applyBorder="1" applyAlignment="1">
      <alignment horizontal="center" vertical="center" wrapText="1"/>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wrapText="1"/>
    </xf>
    <xf numFmtId="0" fontId="0" fillId="0" borderId="0" xfId="0" applyAlignment="1">
      <alignment horizontal="center" vertical="center"/>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0" fillId="3" borderId="0" xfId="0" applyFill="1" applyBorder="1" applyAlignment="1">
      <alignment horizontal="center" vertical="center" wrapText="1"/>
    </xf>
    <xf numFmtId="0" fontId="8" fillId="0" borderId="1" xfId="0" applyFont="1" applyFill="1" applyBorder="1" applyAlignment="1">
      <alignment horizontal="center" vertical="center" wrapText="1"/>
    </xf>
    <xf numFmtId="0" fontId="12" fillId="3" borderId="0" xfId="0" applyFont="1" applyFill="1" applyBorder="1" applyAlignment="1">
      <alignment horizontal="center" vertical="center" wrapText="1"/>
    </xf>
    <xf numFmtId="170" fontId="11" fillId="0" borderId="27" xfId="7" applyNumberFormat="1" applyFont="1" applyFill="1" applyBorder="1" applyAlignment="1">
      <alignment horizontal="center" vertical="center" wrapText="1"/>
    </xf>
    <xf numFmtId="0" fontId="0" fillId="4" borderId="0" xfId="0" applyFill="1"/>
    <xf numFmtId="0" fontId="5" fillId="0" borderId="33" xfId="0" applyFont="1" applyFill="1" applyBorder="1" applyAlignment="1">
      <alignment horizontal="center" vertical="center" wrapText="1"/>
    </xf>
    <xf numFmtId="0" fontId="0" fillId="0" borderId="5" xfId="0" applyBorder="1"/>
    <xf numFmtId="0" fontId="0" fillId="0" borderId="15" xfId="0" applyBorder="1"/>
    <xf numFmtId="0" fontId="0" fillId="0" borderId="30" xfId="0" applyBorder="1"/>
    <xf numFmtId="0" fontId="15" fillId="0" borderId="15" xfId="8" applyFont="1" applyBorder="1"/>
    <xf numFmtId="0" fontId="0" fillId="0" borderId="30" xfId="0" applyFill="1" applyBorder="1"/>
    <xf numFmtId="0" fontId="15" fillId="0" borderId="28" xfId="8" applyFont="1" applyBorder="1"/>
    <xf numFmtId="0" fontId="0" fillId="0" borderId="8" xfId="0" applyBorder="1"/>
    <xf numFmtId="0" fontId="0" fillId="0" borderId="21" xfId="0" applyFill="1" applyBorder="1"/>
    <xf numFmtId="0" fontId="9" fillId="0" borderId="31" xfId="0" applyFont="1" applyFill="1" applyBorder="1"/>
    <xf numFmtId="0" fontId="10" fillId="0" borderId="32" xfId="0" applyFont="1" applyFill="1" applyBorder="1" applyAlignment="1">
      <alignment horizontal="center"/>
    </xf>
    <xf numFmtId="15" fontId="7" fillId="0" borderId="32" xfId="0" applyNumberFormat="1" applyFont="1" applyFill="1" applyBorder="1" applyAlignment="1">
      <alignment horizontal="center"/>
    </xf>
    <xf numFmtId="0" fontId="15" fillId="0" borderId="31" xfId="8" applyFont="1" applyBorder="1"/>
    <xf numFmtId="0" fontId="9" fillId="0" borderId="28" xfId="0" applyFont="1" applyFill="1" applyBorder="1"/>
    <xf numFmtId="15" fontId="7" fillId="0" borderId="24" xfId="0" applyNumberFormat="1" applyFont="1" applyFill="1" applyBorder="1" applyAlignment="1">
      <alignment horizontal="center"/>
    </xf>
    <xf numFmtId="0" fontId="0" fillId="0" borderId="8" xfId="0" applyFill="1" applyBorder="1"/>
    <xf numFmtId="0" fontId="0" fillId="0" borderId="5" xfId="0" applyFill="1" applyBorder="1"/>
    <xf numFmtId="0" fontId="0" fillId="0" borderId="15" xfId="0" applyFill="1" applyBorder="1"/>
    <xf numFmtId="0" fontId="9" fillId="0" borderId="15" xfId="0" applyFont="1" applyFill="1" applyBorder="1"/>
    <xf numFmtId="0" fontId="10" fillId="0" borderId="0" xfId="0" applyFont="1" applyFill="1" applyBorder="1" applyAlignment="1">
      <alignment horizontal="center"/>
    </xf>
    <xf numFmtId="15" fontId="7" fillId="0" borderId="0" xfId="0" applyNumberFormat="1" applyFont="1" applyFill="1" applyBorder="1" applyAlignment="1">
      <alignment horizontal="center"/>
    </xf>
    <xf numFmtId="2" fontId="10" fillId="0" borderId="0" xfId="0" applyNumberFormat="1" applyFont="1" applyFill="1" applyBorder="1" applyAlignment="1">
      <alignment horizontal="center"/>
    </xf>
    <xf numFmtId="0" fontId="9" fillId="0" borderId="0" xfId="0" applyFont="1" applyFill="1" applyBorder="1"/>
    <xf numFmtId="0" fontId="8" fillId="0" borderId="0" xfId="0" applyFont="1" applyFill="1" applyBorder="1" applyAlignment="1">
      <alignment horizontal="left"/>
    </xf>
    <xf numFmtId="2" fontId="10" fillId="0" borderId="24" xfId="0" applyNumberFormat="1" applyFont="1" applyFill="1" applyBorder="1" applyAlignment="1">
      <alignment horizontal="center"/>
    </xf>
    <xf numFmtId="0" fontId="7" fillId="0" borderId="32" xfId="0" applyFont="1" applyFill="1" applyBorder="1" applyAlignment="1">
      <alignment horizontal="center"/>
    </xf>
    <xf numFmtId="0" fontId="7" fillId="0" borderId="0" xfId="0" applyFont="1" applyFill="1" applyBorder="1" applyAlignment="1">
      <alignment horizontal="center"/>
    </xf>
    <xf numFmtId="0" fontId="7" fillId="0" borderId="24" xfId="0" applyFont="1" applyFill="1" applyBorder="1" applyAlignment="1">
      <alignment horizontal="center"/>
    </xf>
    <xf numFmtId="0" fontId="0" fillId="0" borderId="9" xfId="0" applyBorder="1"/>
    <xf numFmtId="0" fontId="18" fillId="0" borderId="0" xfId="0" applyFont="1"/>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0" fillId="0" borderId="1" xfId="0" applyBorder="1" applyAlignment="1">
      <alignment horizontal="center" vertical="center"/>
    </xf>
    <xf numFmtId="15" fontId="0" fillId="0" borderId="1" xfId="0" applyNumberFormat="1" applyBorder="1" applyAlignment="1">
      <alignment horizontal="center" vertical="center"/>
    </xf>
    <xf numFmtId="0" fontId="0" fillId="0" borderId="0" xfId="0" applyAlignment="1">
      <alignment horizontal="center" vertical="center" wrapText="1"/>
    </xf>
    <xf numFmtId="0" fontId="0" fillId="0" borderId="1" xfId="0" applyBorder="1" applyAlignment="1">
      <alignment horizontal="left" vertical="center" wrapText="1"/>
    </xf>
    <xf numFmtId="0" fontId="0" fillId="3" borderId="1" xfId="0" applyFont="1" applyFill="1" applyBorder="1" applyAlignment="1">
      <alignment horizontal="left" vertical="center" wrapText="1"/>
    </xf>
    <xf numFmtId="170" fontId="8" fillId="0" borderId="1" xfId="7" applyNumberFormat="1" applyFont="1" applyFill="1" applyBorder="1" applyAlignment="1">
      <alignment horizontal="center" vertical="center" wrapText="1"/>
    </xf>
    <xf numFmtId="170" fontId="11" fillId="0" borderId="1" xfId="7" applyNumberFormat="1" applyFont="1" applyFill="1" applyBorder="1" applyAlignment="1">
      <alignment horizontal="center" vertical="center" wrapText="1"/>
    </xf>
    <xf numFmtId="170" fontId="11" fillId="0" borderId="26" xfId="7" applyNumberFormat="1" applyFont="1" applyFill="1" applyBorder="1" applyAlignment="1">
      <alignment horizontal="center" vertical="center" wrapText="1"/>
    </xf>
    <xf numFmtId="0" fontId="13" fillId="0" borderId="10" xfId="0" applyFont="1" applyFill="1" applyBorder="1" applyAlignment="1">
      <alignment horizontal="center" vertical="center" wrapText="1"/>
    </xf>
    <xf numFmtId="170" fontId="8" fillId="0" borderId="11" xfId="7" applyNumberFormat="1" applyFont="1" applyFill="1" applyBorder="1" applyAlignment="1">
      <alignment horizontal="center" vertical="center" wrapText="1"/>
    </xf>
    <xf numFmtId="0" fontId="13" fillId="0" borderId="13" xfId="0" applyFont="1" applyFill="1" applyBorder="1" applyAlignment="1">
      <alignment horizontal="center" vertical="center" wrapText="1"/>
    </xf>
    <xf numFmtId="170" fontId="11" fillId="0" borderId="20" xfId="7" applyNumberFormat="1" applyFont="1" applyFill="1" applyBorder="1" applyAlignment="1">
      <alignment horizontal="center" vertical="center" wrapText="1"/>
    </xf>
    <xf numFmtId="170" fontId="8" fillId="0" borderId="20" xfId="7" applyNumberFormat="1" applyFont="1" applyFill="1" applyBorder="1" applyAlignment="1">
      <alignment horizontal="center" vertical="center" wrapText="1"/>
    </xf>
    <xf numFmtId="170" fontId="8" fillId="0" borderId="14" xfId="7"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15" fontId="11" fillId="0" borderId="1" xfId="0" applyNumberFormat="1" applyFont="1" applyFill="1" applyBorder="1" applyAlignment="1">
      <alignment horizontal="center" vertical="center" wrapText="1"/>
    </xf>
    <xf numFmtId="15" fontId="11" fillId="0" borderId="20" xfId="0" applyNumberFormat="1" applyFont="1" applyFill="1" applyBorder="1" applyAlignment="1">
      <alignment horizontal="center" vertical="center" wrapText="1"/>
    </xf>
    <xf numFmtId="0" fontId="13" fillId="0" borderId="6"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3" fillId="0" borderId="4" xfId="0" applyFont="1" applyFill="1" applyBorder="1" applyAlignment="1">
      <alignment horizontal="center" vertical="center" wrapText="1"/>
    </xf>
    <xf numFmtId="15" fontId="11" fillId="0" borderId="4" xfId="0" applyNumberFormat="1" applyFont="1" applyFill="1" applyBorder="1" applyAlignment="1">
      <alignment horizontal="center" vertical="center" wrapText="1"/>
    </xf>
    <xf numFmtId="170" fontId="11" fillId="0" borderId="4" xfId="7" applyNumberFormat="1" applyFont="1" applyFill="1" applyBorder="1" applyAlignment="1">
      <alignment horizontal="center" vertical="center" wrapText="1"/>
    </xf>
    <xf numFmtId="170" fontId="8" fillId="0" borderId="4" xfId="7" applyNumberFormat="1" applyFont="1" applyFill="1" applyBorder="1" applyAlignment="1">
      <alignment horizontal="center" vertical="center" wrapText="1"/>
    </xf>
    <xf numFmtId="170" fontId="8" fillId="0" borderId="29" xfId="7" applyNumberFormat="1" applyFont="1" applyFill="1" applyBorder="1" applyAlignment="1">
      <alignment horizontal="center" vertical="center" wrapText="1"/>
    </xf>
    <xf numFmtId="0" fontId="13" fillId="0" borderId="19" xfId="0" applyFont="1" applyFill="1" applyBorder="1" applyAlignment="1">
      <alignment horizontal="center" vertical="center" wrapText="1"/>
    </xf>
    <xf numFmtId="49" fontId="8" fillId="0" borderId="29" xfId="0" applyNumberFormat="1" applyFont="1" applyFill="1" applyBorder="1" applyAlignment="1">
      <alignment horizontal="center" vertical="center" wrapText="1"/>
    </xf>
    <xf numFmtId="170" fontId="11" fillId="0" borderId="12" xfId="7" applyNumberFormat="1" applyFont="1" applyFill="1" applyBorder="1" applyAlignment="1">
      <alignment horizontal="center" vertical="center" wrapText="1"/>
    </xf>
    <xf numFmtId="0" fontId="8" fillId="5" borderId="16" xfId="0" applyFont="1" applyFill="1" applyBorder="1" applyAlignment="1">
      <alignment horizontal="center" vertical="center" wrapText="1"/>
    </xf>
    <xf numFmtId="0" fontId="8" fillId="5" borderId="17" xfId="0" applyFont="1" applyFill="1" applyBorder="1" applyAlignment="1">
      <alignment horizontal="center" vertical="center" wrapText="1"/>
    </xf>
    <xf numFmtId="0" fontId="11" fillId="5" borderId="17" xfId="0" applyFont="1" applyFill="1" applyBorder="1" applyAlignment="1">
      <alignment horizontal="center" vertical="center" wrapText="1"/>
    </xf>
    <xf numFmtId="0" fontId="8" fillId="5" borderId="18" xfId="0" applyFont="1" applyFill="1" applyBorder="1" applyAlignment="1">
      <alignment horizontal="center" vertical="center" wrapText="1"/>
    </xf>
    <xf numFmtId="15" fontId="11" fillId="0" borderId="25" xfId="0" applyNumberFormat="1" applyFont="1" applyFill="1" applyBorder="1" applyAlignment="1">
      <alignment horizontal="center" vertical="center" wrapText="1"/>
    </xf>
    <xf numFmtId="170" fontId="11" fillId="0" borderId="25" xfId="7" applyNumberFormat="1" applyFont="1" applyFill="1" applyBorder="1" applyAlignment="1">
      <alignment horizontal="center" vertical="center" wrapText="1"/>
    </xf>
    <xf numFmtId="170" fontId="8" fillId="0" borderId="25" xfId="7" applyNumberFormat="1" applyFont="1" applyFill="1" applyBorder="1" applyAlignment="1">
      <alignment horizontal="center" vertical="center" wrapText="1"/>
    </xf>
    <xf numFmtId="170" fontId="8" fillId="0" borderId="7" xfId="7" applyNumberFormat="1" applyFont="1" applyFill="1" applyBorder="1" applyAlignment="1">
      <alignment horizontal="center" vertical="center" wrapText="1"/>
    </xf>
    <xf numFmtId="0" fontId="0" fillId="0" borderId="1" xfId="0" applyFill="1" applyBorder="1" applyAlignment="1">
      <alignment horizontal="center" vertical="center" wrapText="1"/>
    </xf>
    <xf numFmtId="170" fontId="13" fillId="0" borderId="1" xfId="7" applyNumberFormat="1" applyFont="1" applyFill="1" applyBorder="1" applyAlignment="1">
      <alignment horizontal="center" vertical="center" wrapText="1"/>
    </xf>
    <xf numFmtId="0" fontId="0" fillId="0" borderId="0" xfId="0" applyBorder="1"/>
    <xf numFmtId="0" fontId="13" fillId="0" borderId="0" xfId="0" applyFont="1" applyFill="1" applyBorder="1" applyAlignment="1">
      <alignment horizontal="center" vertical="center" wrapText="1"/>
    </xf>
    <xf numFmtId="0" fontId="23" fillId="0" borderId="19" xfId="0" applyFont="1" applyFill="1" applyBorder="1" applyAlignment="1">
      <alignment horizontal="center" vertical="center" wrapText="1"/>
    </xf>
    <xf numFmtId="15" fontId="22" fillId="0" borderId="4" xfId="0" applyNumberFormat="1" applyFont="1" applyFill="1" applyBorder="1" applyAlignment="1">
      <alignment horizontal="center" vertical="center" wrapText="1"/>
    </xf>
    <xf numFmtId="0" fontId="23" fillId="0" borderId="10" xfId="0" applyFont="1" applyFill="1" applyBorder="1" applyAlignment="1">
      <alignment horizontal="center" vertical="center" wrapText="1"/>
    </xf>
    <xf numFmtId="15" fontId="22" fillId="0" borderId="1" xfId="0" applyNumberFormat="1" applyFont="1" applyFill="1" applyBorder="1" applyAlignment="1">
      <alignment horizontal="center" vertical="center" wrapText="1"/>
    </xf>
    <xf numFmtId="0" fontId="23" fillId="0" borderId="13" xfId="0" applyFont="1" applyFill="1" applyBorder="1" applyAlignment="1">
      <alignment horizontal="center" vertical="center" wrapText="1"/>
    </xf>
    <xf numFmtId="15" fontId="22" fillId="0" borderId="20" xfId="0" applyNumberFormat="1" applyFont="1" applyFill="1" applyBorder="1" applyAlignment="1">
      <alignment horizontal="center" vertical="center" wrapText="1"/>
    </xf>
    <xf numFmtId="0" fontId="23" fillId="0" borderId="4" xfId="0" applyFont="1" applyFill="1" applyBorder="1" applyAlignment="1">
      <alignment horizontal="center" vertical="center" wrapText="1"/>
    </xf>
    <xf numFmtId="49" fontId="7" fillId="0" borderId="29"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24" fillId="0" borderId="1" xfId="0" applyFont="1" applyBorder="1" applyAlignment="1">
      <alignment horizontal="center" vertical="center"/>
    </xf>
    <xf numFmtId="0" fontId="24" fillId="0" borderId="0" xfId="0" applyFont="1" applyBorder="1" applyAlignment="1">
      <alignment horizontal="center" vertical="center"/>
    </xf>
    <xf numFmtId="0" fontId="25" fillId="0" borderId="0" xfId="0" applyFont="1"/>
    <xf numFmtId="0" fontId="24" fillId="2" borderId="1" xfId="0" applyFont="1" applyFill="1" applyBorder="1" applyAlignment="1">
      <alignment horizontal="center" vertical="center" wrapText="1"/>
    </xf>
    <xf numFmtId="0" fontId="24" fillId="0" borderId="1" xfId="0" applyFont="1" applyFill="1" applyBorder="1" applyAlignment="1">
      <alignment horizontal="center" vertical="center"/>
    </xf>
    <xf numFmtId="0" fontId="26" fillId="0" borderId="1" xfId="0" applyFont="1" applyFill="1" applyBorder="1" applyAlignment="1">
      <alignment horizontal="center" vertical="center"/>
    </xf>
    <xf numFmtId="0" fontId="26" fillId="0" borderId="1" xfId="0" applyFont="1" applyFill="1" applyBorder="1" applyAlignment="1">
      <alignment horizontal="left" vertical="center" wrapText="1"/>
    </xf>
    <xf numFmtId="164" fontId="25" fillId="0" borderId="1" xfId="7" applyFont="1" applyBorder="1" applyAlignment="1">
      <alignment horizontal="center" vertical="center"/>
    </xf>
    <xf numFmtId="0" fontId="24" fillId="0" borderId="1"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0" xfId="0" applyFont="1" applyFill="1" applyBorder="1" applyAlignment="1">
      <alignment horizontal="left" vertical="center" wrapText="1"/>
    </xf>
    <xf numFmtId="164" fontId="28" fillId="0" borderId="0" xfId="7" applyFont="1"/>
    <xf numFmtId="0" fontId="10" fillId="4" borderId="0" xfId="0" applyFont="1" applyFill="1" applyBorder="1" applyAlignment="1">
      <alignment horizontal="center"/>
    </xf>
    <xf numFmtId="0" fontId="10" fillId="4" borderId="24" xfId="0" applyFont="1" applyFill="1" applyBorder="1" applyAlignment="1">
      <alignment horizontal="center"/>
    </xf>
    <xf numFmtId="0" fontId="10" fillId="4" borderId="32" xfId="0" applyFont="1" applyFill="1" applyBorder="1" applyAlignment="1">
      <alignment horizontal="center"/>
    </xf>
    <xf numFmtId="2" fontId="10" fillId="4" borderId="0" xfId="0" applyNumberFormat="1" applyFont="1" applyFill="1" applyBorder="1" applyAlignment="1">
      <alignment horizontal="center"/>
    </xf>
    <xf numFmtId="49" fontId="8" fillId="0" borderId="4"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8" fillId="0" borderId="20" xfId="0" applyNumberFormat="1" applyFont="1" applyFill="1" applyBorder="1" applyAlignment="1">
      <alignment horizontal="center" vertical="center" wrapText="1"/>
    </xf>
    <xf numFmtId="0" fontId="13" fillId="0" borderId="0" xfId="0" applyFont="1" applyFill="1" applyBorder="1" applyAlignment="1">
      <alignment horizontal="center" vertical="center" wrapText="1"/>
    </xf>
    <xf numFmtId="49" fontId="8" fillId="0" borderId="38" xfId="0" applyNumberFormat="1" applyFont="1" applyFill="1" applyBorder="1" applyAlignment="1">
      <alignment horizontal="center" vertical="center" wrapText="1"/>
    </xf>
    <xf numFmtId="49" fontId="8" fillId="0" borderId="39" xfId="0" applyNumberFormat="1" applyFont="1" applyFill="1" applyBorder="1" applyAlignment="1">
      <alignment horizontal="center" vertical="center" wrapText="1"/>
    </xf>
    <xf numFmtId="49" fontId="8" fillId="0" borderId="8" xfId="0" applyNumberFormat="1" applyFont="1" applyFill="1" applyBorder="1" applyAlignment="1">
      <alignment horizontal="center" vertical="center" wrapText="1"/>
    </xf>
    <xf numFmtId="170" fontId="29" fillId="3" borderId="0" xfId="0" applyNumberFormat="1" applyFont="1" applyFill="1" applyBorder="1" applyAlignment="1">
      <alignment horizontal="center" vertical="center" wrapText="1"/>
    </xf>
    <xf numFmtId="170" fontId="29" fillId="0" borderId="0" xfId="0" applyNumberFormat="1" applyFont="1" applyAlignment="1">
      <alignment horizontal="center" vertical="center"/>
    </xf>
    <xf numFmtId="170" fontId="6" fillId="0" borderId="0" xfId="0" applyNumberFormat="1" applyFont="1" applyBorder="1"/>
    <xf numFmtId="0" fontId="13" fillId="4" borderId="10" xfId="0" applyFont="1" applyFill="1" applyBorder="1" applyAlignment="1">
      <alignment horizontal="center" vertical="center" wrapText="1"/>
    </xf>
    <xf numFmtId="0" fontId="13" fillId="4" borderId="1" xfId="0" applyFont="1" applyFill="1" applyBorder="1" applyAlignment="1">
      <alignment horizontal="center" vertical="center" wrapText="1"/>
    </xf>
    <xf numFmtId="14" fontId="31" fillId="0" borderId="1" xfId="0" applyNumberFormat="1" applyFont="1" applyFill="1" applyBorder="1" applyAlignment="1">
      <alignment horizontal="center" vertical="center"/>
    </xf>
    <xf numFmtId="0" fontId="32" fillId="0" borderId="0" xfId="0" applyFont="1"/>
    <xf numFmtId="166" fontId="32" fillId="0" borderId="1" xfId="2" applyFont="1" applyFill="1" applyBorder="1" applyAlignment="1">
      <alignment horizontal="center" vertical="center" wrapText="1"/>
    </xf>
    <xf numFmtId="166" fontId="31" fillId="0" borderId="1" xfId="2" applyFont="1" applyFill="1" applyBorder="1" applyAlignment="1">
      <alignment horizontal="center" vertical="center" wrapText="1"/>
    </xf>
    <xf numFmtId="0" fontId="32" fillId="0" borderId="1" xfId="0" applyFont="1" applyFill="1" applyBorder="1" applyAlignment="1">
      <alignment horizontal="center" vertical="center"/>
    </xf>
    <xf numFmtId="0" fontId="32" fillId="0" borderId="1" xfId="0" applyFont="1" applyFill="1" applyBorder="1" applyAlignment="1">
      <alignment horizontal="center" vertical="center" wrapText="1"/>
    </xf>
    <xf numFmtId="166" fontId="32" fillId="3" borderId="1" xfId="2" applyFont="1" applyFill="1" applyBorder="1" applyAlignment="1">
      <alignment horizontal="center" vertical="center" wrapText="1"/>
    </xf>
    <xf numFmtId="49" fontId="32" fillId="3" borderId="1" xfId="2" quotePrefix="1" applyNumberFormat="1" applyFont="1" applyFill="1" applyBorder="1" applyAlignment="1">
      <alignment horizontal="center" vertical="center"/>
    </xf>
    <xf numFmtId="2" fontId="32" fillId="3" borderId="1" xfId="2" applyNumberFormat="1" applyFont="1" applyFill="1" applyBorder="1" applyAlignment="1">
      <alignment horizontal="center" vertical="center" wrapText="1"/>
    </xf>
    <xf numFmtId="0" fontId="32" fillId="3" borderId="1" xfId="0" applyFont="1" applyFill="1" applyBorder="1" applyAlignment="1">
      <alignment horizontal="center" vertical="center"/>
    </xf>
    <xf numFmtId="0" fontId="32" fillId="3" borderId="1" xfId="0" applyFont="1" applyFill="1" applyBorder="1" applyAlignment="1">
      <alignment horizontal="center" vertical="center" wrapText="1"/>
    </xf>
    <xf numFmtId="166" fontId="31" fillId="3" borderId="1" xfId="2" applyFont="1" applyFill="1" applyBorder="1" applyAlignment="1">
      <alignment horizontal="center" vertical="center" wrapText="1"/>
    </xf>
    <xf numFmtId="165" fontId="31" fillId="0" borderId="1" xfId="2" applyNumberFormat="1" applyFont="1" applyFill="1" applyBorder="1" applyAlignment="1">
      <alignment horizontal="center" vertical="center" wrapText="1"/>
    </xf>
    <xf numFmtId="49" fontId="31" fillId="3" borderId="1" xfId="2" applyNumberFormat="1" applyFont="1" applyFill="1" applyBorder="1" applyAlignment="1">
      <alignment horizontal="center" vertical="center"/>
    </xf>
    <xf numFmtId="2" fontId="31" fillId="3" borderId="1" xfId="2" applyNumberFormat="1" applyFont="1" applyFill="1" applyBorder="1" applyAlignment="1">
      <alignment horizontal="center" vertical="center" wrapText="1"/>
    </xf>
    <xf numFmtId="49" fontId="32" fillId="3" borderId="1" xfId="2" applyNumberFormat="1" applyFont="1" applyFill="1" applyBorder="1" applyAlignment="1">
      <alignment horizontal="center" vertical="center"/>
    </xf>
    <xf numFmtId="49" fontId="32" fillId="3" borderId="1" xfId="2" applyNumberFormat="1" applyFont="1" applyFill="1" applyBorder="1" applyAlignment="1">
      <alignment horizontal="center" vertical="center" wrapText="1"/>
    </xf>
    <xf numFmtId="49" fontId="31" fillId="3" borderId="1" xfId="2" quotePrefix="1" applyNumberFormat="1" applyFont="1" applyFill="1" applyBorder="1" applyAlignment="1">
      <alignment horizontal="center" vertical="center"/>
    </xf>
    <xf numFmtId="49" fontId="31" fillId="3" borderId="1" xfId="2" applyNumberFormat="1" applyFont="1" applyFill="1" applyBorder="1" applyAlignment="1">
      <alignment horizontal="center" vertical="center" wrapText="1"/>
    </xf>
    <xf numFmtId="0" fontId="31" fillId="3" borderId="1"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3" borderId="1" xfId="0" applyFont="1" applyFill="1" applyBorder="1" applyAlignment="1">
      <alignment horizontal="center" vertical="center"/>
    </xf>
    <xf numFmtId="0" fontId="32" fillId="0" borderId="0" xfId="0" applyFont="1" applyFill="1"/>
    <xf numFmtId="0" fontId="32" fillId="0" borderId="1" xfId="0" applyFont="1" applyBorder="1" applyAlignment="1">
      <alignment horizontal="center" vertical="center" wrapText="1"/>
    </xf>
    <xf numFmtId="0" fontId="32" fillId="0" borderId="1" xfId="0" applyFont="1" applyBorder="1" applyAlignment="1">
      <alignment horizontal="center" vertical="center"/>
    </xf>
    <xf numFmtId="3" fontId="32" fillId="0" borderId="1" xfId="0" applyNumberFormat="1" applyFont="1" applyBorder="1" applyAlignment="1">
      <alignment horizontal="center" vertical="center"/>
    </xf>
    <xf numFmtId="3" fontId="32" fillId="0" borderId="1" xfId="0" applyNumberFormat="1" applyFont="1" applyFill="1" applyBorder="1" applyAlignment="1">
      <alignment horizontal="center" vertical="center"/>
    </xf>
    <xf numFmtId="0" fontId="30" fillId="3" borderId="1" xfId="0" applyFont="1" applyFill="1" applyBorder="1" applyAlignment="1">
      <alignment horizontal="center" vertical="center" wrapText="1"/>
    </xf>
    <xf numFmtId="14" fontId="32" fillId="0" borderId="1" xfId="0" applyNumberFormat="1" applyFont="1" applyBorder="1" applyAlignment="1">
      <alignment horizontal="center" vertical="center"/>
    </xf>
    <xf numFmtId="14" fontId="32" fillId="0" borderId="1" xfId="0" applyNumberFormat="1" applyFont="1" applyFill="1" applyBorder="1" applyAlignment="1">
      <alignment horizontal="center" vertical="center"/>
    </xf>
    <xf numFmtId="14" fontId="32" fillId="3" borderId="1" xfId="0" applyNumberFormat="1" applyFont="1" applyFill="1" applyBorder="1" applyAlignment="1">
      <alignment horizontal="center" vertical="center"/>
    </xf>
    <xf numFmtId="0" fontId="32" fillId="0" borderId="0" xfId="0" applyFont="1" applyAlignment="1">
      <alignment horizontal="center" vertical="center"/>
    </xf>
    <xf numFmtId="0" fontId="36" fillId="2" borderId="1" xfId="0" applyFont="1" applyFill="1" applyBorder="1" applyAlignment="1">
      <alignment horizontal="center" vertical="center" wrapText="1"/>
    </xf>
    <xf numFmtId="49" fontId="36" fillId="2" borderId="1" xfId="0" applyNumberFormat="1" applyFont="1" applyFill="1" applyBorder="1" applyAlignment="1">
      <alignment horizontal="center" vertical="center" wrapText="1"/>
    </xf>
    <xf numFmtId="14" fontId="36" fillId="2" borderId="1" xfId="0" applyNumberFormat="1" applyFont="1" applyFill="1" applyBorder="1" applyAlignment="1">
      <alignment horizontal="center" vertical="center" wrapText="1"/>
    </xf>
    <xf numFmtId="171" fontId="36" fillId="2" borderId="1" xfId="0" applyNumberFormat="1" applyFont="1" applyFill="1" applyBorder="1" applyAlignment="1">
      <alignment horizontal="center" vertical="center" wrapText="1"/>
    </xf>
    <xf numFmtId="14" fontId="32" fillId="0" borderId="1" xfId="0" applyNumberFormat="1" applyFont="1" applyBorder="1" applyAlignment="1">
      <alignment horizontal="center" vertical="center" wrapText="1"/>
    </xf>
    <xf numFmtId="14" fontId="32" fillId="0" borderId="1" xfId="0" applyNumberFormat="1" applyFont="1" applyFill="1" applyBorder="1" applyAlignment="1">
      <alignment horizontal="center" vertical="center" wrapText="1"/>
    </xf>
    <xf numFmtId="14" fontId="31" fillId="0" borderId="1" xfId="0" applyNumberFormat="1" applyFont="1" applyFill="1" applyBorder="1" applyAlignment="1">
      <alignment horizontal="center" vertical="center" wrapText="1"/>
    </xf>
    <xf numFmtId="14" fontId="31" fillId="0" borderId="1" xfId="0" applyNumberFormat="1" applyFont="1" applyBorder="1" applyAlignment="1">
      <alignment horizontal="center" vertical="center" wrapText="1"/>
    </xf>
    <xf numFmtId="14" fontId="31" fillId="3" borderId="1" xfId="0" applyNumberFormat="1" applyFont="1" applyFill="1" applyBorder="1" applyAlignment="1">
      <alignment horizontal="center" vertical="center"/>
    </xf>
    <xf numFmtId="0" fontId="31" fillId="0" borderId="1" xfId="0" applyFont="1" applyBorder="1" applyAlignment="1">
      <alignment horizontal="center" vertical="center" wrapText="1"/>
    </xf>
    <xf numFmtId="14" fontId="31" fillId="3" borderId="1" xfId="0" applyNumberFormat="1" applyFont="1" applyFill="1" applyBorder="1" applyAlignment="1">
      <alignment horizontal="center" vertical="center" wrapText="1"/>
    </xf>
    <xf numFmtId="169" fontId="31" fillId="3" borderId="1" xfId="2" applyNumberFormat="1" applyFont="1" applyFill="1" applyBorder="1" applyAlignment="1">
      <alignment horizontal="center" vertical="center" wrapText="1"/>
    </xf>
    <xf numFmtId="0" fontId="31" fillId="0" borderId="1" xfId="0" applyFont="1" applyBorder="1" applyAlignment="1">
      <alignment horizontal="center" vertical="center"/>
    </xf>
    <xf numFmtId="169" fontId="31" fillId="0" borderId="1" xfId="2" applyNumberFormat="1" applyFont="1" applyFill="1" applyBorder="1" applyAlignment="1">
      <alignment horizontal="center" vertical="center" wrapText="1"/>
    </xf>
    <xf numFmtId="14" fontId="31" fillId="0" borderId="1" xfId="0" applyNumberFormat="1" applyFont="1" applyBorder="1" applyAlignment="1">
      <alignment horizontal="center" vertical="center"/>
    </xf>
    <xf numFmtId="0" fontId="32" fillId="0" borderId="0" xfId="0" applyFont="1" applyAlignment="1">
      <alignment vertical="center"/>
    </xf>
    <xf numFmtId="3" fontId="32" fillId="3" borderId="1" xfId="0" applyNumberFormat="1" applyFont="1" applyFill="1" applyBorder="1" applyAlignment="1">
      <alignment horizontal="center" vertical="center"/>
    </xf>
    <xf numFmtId="14" fontId="32" fillId="3" borderId="1" xfId="0" applyNumberFormat="1" applyFont="1" applyFill="1" applyBorder="1" applyAlignment="1">
      <alignment horizontal="center" vertical="center" wrapText="1"/>
    </xf>
    <xf numFmtId="14" fontId="31" fillId="3" borderId="1" xfId="2" applyNumberFormat="1" applyFont="1" applyFill="1" applyBorder="1" applyAlignment="1">
      <alignment horizontal="center" vertical="center" wrapText="1"/>
    </xf>
    <xf numFmtId="14" fontId="32" fillId="3" borderId="1" xfId="2" applyNumberFormat="1" applyFont="1" applyFill="1" applyBorder="1" applyAlignment="1">
      <alignment horizontal="center" vertical="center" wrapText="1"/>
    </xf>
    <xf numFmtId="14" fontId="32" fillId="0" borderId="0" xfId="0" applyNumberFormat="1" applyFont="1" applyAlignment="1">
      <alignment horizontal="center" vertical="center"/>
    </xf>
    <xf numFmtId="0" fontId="32" fillId="3" borderId="0" xfId="0" applyFont="1" applyFill="1"/>
    <xf numFmtId="0" fontId="31" fillId="0" borderId="1" xfId="0" applyFont="1" applyFill="1" applyBorder="1" applyAlignment="1">
      <alignment horizontal="center" vertical="center"/>
    </xf>
    <xf numFmtId="14" fontId="32" fillId="0" borderId="1" xfId="2" applyNumberFormat="1" applyFont="1" applyFill="1" applyBorder="1" applyAlignment="1">
      <alignment horizontal="center" vertical="center" wrapText="1"/>
    </xf>
    <xf numFmtId="11" fontId="31" fillId="0" borderId="1" xfId="0" applyNumberFormat="1" applyFont="1" applyBorder="1" applyAlignment="1">
      <alignment horizontal="center" vertical="center" wrapText="1"/>
    </xf>
    <xf numFmtId="0" fontId="32" fillId="0" borderId="0" xfId="0" applyFont="1" applyAlignment="1">
      <alignment horizontal="center" vertical="center" wrapText="1"/>
    </xf>
    <xf numFmtId="0" fontId="35" fillId="0" borderId="1" xfId="0" applyFont="1" applyFill="1" applyBorder="1" applyAlignment="1">
      <alignment horizontal="center" vertical="center" wrapText="1"/>
    </xf>
    <xf numFmtId="14" fontId="34" fillId="0" borderId="1" xfId="0" applyNumberFormat="1" applyFont="1" applyFill="1" applyBorder="1" applyAlignment="1">
      <alignment horizontal="center" vertical="center" wrapText="1"/>
    </xf>
    <xf numFmtId="0" fontId="34" fillId="0" borderId="1" xfId="0" applyFont="1" applyBorder="1" applyAlignment="1">
      <alignment horizontal="center" vertical="center" wrapText="1"/>
    </xf>
    <xf numFmtId="172" fontId="32" fillId="0" borderId="0" xfId="0" applyNumberFormat="1" applyFont="1" applyAlignment="1">
      <alignment horizontal="center" vertical="center"/>
    </xf>
    <xf numFmtId="172" fontId="36" fillId="2" borderId="1" xfId="0" applyNumberFormat="1" applyFont="1" applyFill="1" applyBorder="1" applyAlignment="1">
      <alignment horizontal="center" vertical="center" wrapText="1"/>
    </xf>
    <xf numFmtId="170" fontId="32" fillId="0" borderId="1" xfId="0" applyNumberFormat="1" applyFont="1" applyBorder="1" applyAlignment="1">
      <alignment horizontal="center" vertical="center"/>
    </xf>
    <xf numFmtId="172" fontId="32" fillId="0" borderId="1" xfId="0" applyNumberFormat="1" applyFont="1" applyBorder="1" applyAlignment="1">
      <alignment horizontal="center" vertical="center"/>
    </xf>
    <xf numFmtId="0" fontId="30" fillId="0" borderId="1" xfId="0" applyFont="1" applyBorder="1" applyAlignment="1">
      <alignment horizontal="center" vertical="center"/>
    </xf>
    <xf numFmtId="0" fontId="30" fillId="0" borderId="1" xfId="0" applyFont="1" applyBorder="1" applyAlignment="1">
      <alignment horizontal="center" vertical="center" wrapText="1"/>
    </xf>
    <xf numFmtId="170" fontId="32" fillId="0" borderId="1" xfId="0" applyNumberFormat="1" applyFont="1" applyFill="1" applyBorder="1" applyAlignment="1">
      <alignment horizontal="center" vertical="center"/>
    </xf>
    <xf numFmtId="0" fontId="31" fillId="0" borderId="1" xfId="0" applyFont="1" applyBorder="1" applyAlignment="1">
      <alignment horizontal="left" vertical="center" wrapText="1"/>
    </xf>
    <xf numFmtId="14" fontId="0" fillId="0" borderId="1" xfId="0" applyNumberFormat="1" applyFont="1" applyFill="1" applyBorder="1" applyAlignment="1">
      <alignment horizontal="center" vertical="center"/>
    </xf>
    <xf numFmtId="14" fontId="0" fillId="0" borderId="1" xfId="0" applyNumberFormat="1" applyBorder="1" applyAlignment="1">
      <alignment horizontal="center" vertical="center"/>
    </xf>
    <xf numFmtId="49" fontId="32" fillId="0" borderId="1" xfId="2" applyNumberFormat="1" applyFont="1" applyFill="1" applyBorder="1" applyAlignment="1">
      <alignment horizontal="center" vertical="center"/>
    </xf>
    <xf numFmtId="165" fontId="31" fillId="3" borderId="1" xfId="2" applyNumberFormat="1" applyFont="1" applyFill="1" applyBorder="1" applyAlignment="1">
      <alignment horizontal="center" vertical="center" wrapText="1"/>
    </xf>
    <xf numFmtId="0" fontId="32" fillId="3" borderId="1" xfId="0" applyFont="1" applyFill="1" applyBorder="1"/>
    <xf numFmtId="172" fontId="32" fillId="0" borderId="1" xfId="0" applyNumberFormat="1" applyFont="1" applyBorder="1" applyAlignment="1">
      <alignment vertical="center"/>
    </xf>
    <xf numFmtId="165" fontId="32" fillId="3" borderId="1" xfId="2" applyNumberFormat="1" applyFont="1" applyFill="1" applyBorder="1" applyAlignment="1">
      <alignment horizontal="center" vertical="center" wrapText="1"/>
    </xf>
    <xf numFmtId="0" fontId="29" fillId="3" borderId="40" xfId="0" applyFont="1" applyFill="1" applyBorder="1" applyAlignment="1">
      <alignment horizontal="center" vertical="center"/>
    </xf>
    <xf numFmtId="0" fontId="29" fillId="3" borderId="41" xfId="0" applyFont="1" applyFill="1" applyBorder="1" applyAlignment="1">
      <alignment horizontal="center" vertical="center"/>
    </xf>
    <xf numFmtId="0" fontId="29" fillId="3" borderId="42" xfId="0" applyFont="1" applyFill="1" applyBorder="1" applyAlignment="1">
      <alignment horizontal="center" vertical="center"/>
    </xf>
    <xf numFmtId="49" fontId="7" fillId="0" borderId="4"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7" fillId="0" borderId="20" xfId="0" applyNumberFormat="1" applyFont="1" applyFill="1" applyBorder="1" applyAlignment="1">
      <alignment horizontal="center" vertical="center" wrapText="1"/>
    </xf>
    <xf numFmtId="0" fontId="23" fillId="5" borderId="21" xfId="0" applyFont="1" applyFill="1" applyBorder="1" applyAlignment="1">
      <alignment horizontal="left" vertical="center" wrapText="1"/>
    </xf>
    <xf numFmtId="0" fontId="23" fillId="5" borderId="22" xfId="0" applyFont="1" applyFill="1" applyBorder="1" applyAlignment="1">
      <alignment horizontal="left" vertical="center" wrapText="1"/>
    </xf>
    <xf numFmtId="49" fontId="7" fillId="0" borderId="35" xfId="0" applyNumberFormat="1" applyFont="1" applyFill="1" applyBorder="1" applyAlignment="1">
      <alignment horizontal="center" vertical="center" wrapText="1"/>
    </xf>
    <xf numFmtId="49" fontId="7" fillId="0" borderId="36" xfId="0" applyNumberFormat="1" applyFont="1" applyFill="1" applyBorder="1" applyAlignment="1">
      <alignment horizontal="center" vertical="center" wrapText="1"/>
    </xf>
    <xf numFmtId="15" fontId="17" fillId="5" borderId="21" xfId="0" applyNumberFormat="1" applyFont="1" applyFill="1" applyBorder="1" applyAlignment="1">
      <alignment horizontal="center" vertical="center" wrapText="1"/>
    </xf>
    <xf numFmtId="15" fontId="16" fillId="5" borderId="22" xfId="0" applyNumberFormat="1" applyFont="1" applyFill="1" applyBorder="1" applyAlignment="1">
      <alignment horizontal="center" vertical="center" wrapText="1"/>
    </xf>
    <xf numFmtId="15" fontId="7" fillId="5" borderId="21" xfId="0" applyNumberFormat="1" applyFont="1" applyFill="1" applyBorder="1" applyAlignment="1">
      <alignment horizontal="left" vertical="center" wrapText="1"/>
    </xf>
    <xf numFmtId="15" fontId="7" fillId="5" borderId="22" xfId="0" applyNumberFormat="1" applyFont="1" applyFill="1" applyBorder="1" applyAlignment="1">
      <alignment horizontal="left" vertical="center" wrapText="1"/>
    </xf>
    <xf numFmtId="0" fontId="7" fillId="5" borderId="6"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22" fillId="5" borderId="34" xfId="0" applyFont="1" applyFill="1" applyBorder="1" applyAlignment="1">
      <alignment horizontal="center" vertical="center" wrapText="1"/>
    </xf>
    <xf numFmtId="0" fontId="22" fillId="5" borderId="37" xfId="0" applyFont="1" applyFill="1" applyBorder="1" applyAlignment="1">
      <alignment horizontal="center" vertical="center" wrapText="1"/>
    </xf>
    <xf numFmtId="0" fontId="7" fillId="5" borderId="25" xfId="0" applyFont="1" applyFill="1" applyBorder="1" applyAlignment="1">
      <alignment horizontal="center" vertical="center" wrapText="1"/>
    </xf>
    <xf numFmtId="0" fontId="7" fillId="5" borderId="20"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0" fillId="3" borderId="14" xfId="0" applyFont="1" applyFill="1" applyBorder="1" applyAlignment="1">
      <alignment horizontal="center" vertical="center" wrapText="1"/>
    </xf>
    <xf numFmtId="0" fontId="8" fillId="0" borderId="15" xfId="0" applyFont="1" applyFill="1" applyBorder="1" applyAlignment="1">
      <alignment horizontal="left" vertical="center"/>
    </xf>
    <xf numFmtId="0" fontId="8" fillId="0" borderId="0" xfId="0" applyFont="1" applyFill="1" applyBorder="1" applyAlignment="1">
      <alignment horizontal="left" vertical="center"/>
    </xf>
    <xf numFmtId="0" fontId="8" fillId="0" borderId="28" xfId="0" applyFont="1" applyFill="1" applyBorder="1" applyAlignment="1">
      <alignment horizontal="left" vertical="center"/>
    </xf>
    <xf numFmtId="0" fontId="8" fillId="0" borderId="24" xfId="0" applyFont="1" applyFill="1" applyBorder="1" applyAlignment="1">
      <alignment horizontal="left" vertical="center"/>
    </xf>
    <xf numFmtId="0" fontId="8" fillId="0" borderId="31" xfId="0" applyFont="1" applyFill="1" applyBorder="1" applyAlignment="1">
      <alignment horizontal="left" vertical="center"/>
    </xf>
    <xf numFmtId="0" fontId="8" fillId="0" borderId="32" xfId="0" applyFont="1" applyFill="1" applyBorder="1" applyAlignment="1">
      <alignment horizontal="left" vertical="center"/>
    </xf>
    <xf numFmtId="0" fontId="6" fillId="0" borderId="21" xfId="0" applyFont="1" applyBorder="1" applyAlignment="1">
      <alignment horizontal="center" vertical="center"/>
    </xf>
    <xf numFmtId="0" fontId="6" fillId="0" borderId="23" xfId="0" applyFont="1" applyBorder="1" applyAlignment="1">
      <alignment horizontal="center" vertical="center"/>
    </xf>
    <xf numFmtId="0" fontId="7" fillId="0" borderId="0" xfId="0" applyFont="1" applyFill="1" applyBorder="1" applyAlignment="1">
      <alignment horizontal="center" vertical="center" wrapText="1"/>
    </xf>
    <xf numFmtId="0" fontId="24" fillId="0" borderId="1" xfId="0" applyFont="1" applyBorder="1" applyAlignment="1">
      <alignment horizontal="center" vertical="center"/>
    </xf>
    <xf numFmtId="0" fontId="24" fillId="0"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1" xfId="0" applyFont="1" applyFill="1" applyBorder="1" applyAlignment="1">
      <alignment horizontal="center" vertical="center"/>
    </xf>
    <xf numFmtId="49" fontId="8" fillId="0" borderId="35" xfId="0" applyNumberFormat="1" applyFont="1" applyFill="1" applyBorder="1" applyAlignment="1">
      <alignment horizontal="center" vertical="center" wrapText="1"/>
    </xf>
    <xf numFmtId="49" fontId="8" fillId="0" borderId="36" xfId="0" applyNumberFormat="1" applyFont="1" applyFill="1" applyBorder="1" applyAlignment="1">
      <alignment horizontal="center" vertical="center" wrapText="1"/>
    </xf>
    <xf numFmtId="0" fontId="11" fillId="5" borderId="34" xfId="0" applyFont="1" applyFill="1" applyBorder="1" applyAlignment="1">
      <alignment horizontal="center" vertical="center" wrapText="1"/>
    </xf>
    <xf numFmtId="0" fontId="11" fillId="5" borderId="37" xfId="0" applyFont="1" applyFill="1" applyBorder="1" applyAlignment="1">
      <alignment horizontal="center" vertical="center" wrapText="1"/>
    </xf>
    <xf numFmtId="15" fontId="16" fillId="5" borderId="23" xfId="0" applyNumberFormat="1" applyFont="1" applyFill="1" applyBorder="1" applyAlignment="1">
      <alignment horizontal="center" vertical="center" wrapText="1"/>
    </xf>
    <xf numFmtId="0" fontId="8" fillId="5" borderId="25" xfId="0" applyFont="1" applyFill="1" applyBorder="1" applyAlignment="1">
      <alignment horizontal="center" vertical="center" wrapText="1"/>
    </xf>
    <xf numFmtId="0" fontId="8" fillId="5" borderId="20"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20"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5" borderId="14" xfId="0" applyFont="1" applyFill="1" applyBorder="1" applyAlignment="1">
      <alignment horizontal="center" vertical="center" wrapText="1"/>
    </xf>
    <xf numFmtId="15" fontId="19" fillId="5" borderId="21" xfId="0" applyNumberFormat="1" applyFont="1" applyFill="1" applyBorder="1" applyAlignment="1">
      <alignment horizontal="left" vertical="center" wrapText="1"/>
    </xf>
    <xf numFmtId="15" fontId="19" fillId="5" borderId="22" xfId="0" applyNumberFormat="1" applyFont="1" applyFill="1" applyBorder="1" applyAlignment="1">
      <alignment horizontal="left" vertical="center" wrapText="1"/>
    </xf>
    <xf numFmtId="15" fontId="19" fillId="5" borderId="23" xfId="0" applyNumberFormat="1" applyFont="1" applyFill="1" applyBorder="1" applyAlignment="1">
      <alignment horizontal="left" vertical="center" wrapText="1"/>
    </xf>
    <xf numFmtId="0" fontId="8" fillId="5" borderId="6" xfId="0" applyFont="1" applyFill="1" applyBorder="1" applyAlignment="1">
      <alignment horizontal="center" vertical="center" wrapText="1"/>
    </xf>
    <xf numFmtId="0" fontId="8" fillId="5" borderId="13" xfId="0" applyFont="1" applyFill="1" applyBorder="1" applyAlignment="1">
      <alignment horizontal="center" vertical="center" wrapText="1"/>
    </xf>
    <xf numFmtId="49" fontId="8" fillId="0" borderId="4"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8" fillId="0" borderId="20" xfId="0" applyNumberFormat="1" applyFont="1" applyFill="1" applyBorder="1" applyAlignment="1">
      <alignment horizontal="center" vertical="center" wrapText="1"/>
    </xf>
    <xf numFmtId="0" fontId="20" fillId="5" borderId="21" xfId="0" applyFont="1" applyFill="1" applyBorder="1" applyAlignment="1">
      <alignment horizontal="left" vertical="center" wrapText="1"/>
    </xf>
    <xf numFmtId="0" fontId="20" fillId="5" borderId="22" xfId="0" applyFont="1" applyFill="1" applyBorder="1" applyAlignment="1">
      <alignment horizontal="left" vertical="center" wrapText="1"/>
    </xf>
    <xf numFmtId="0" fontId="20" fillId="5" borderId="23" xfId="0" applyFont="1" applyFill="1" applyBorder="1" applyAlignment="1">
      <alignment horizontal="left" vertical="center" wrapText="1"/>
    </xf>
    <xf numFmtId="0" fontId="13" fillId="5" borderId="25" xfId="0" applyFont="1" applyFill="1" applyBorder="1" applyAlignment="1">
      <alignment horizontal="center" vertical="center" wrapText="1"/>
    </xf>
    <xf numFmtId="0" fontId="13" fillId="5" borderId="20" xfId="0" applyFont="1" applyFill="1" applyBorder="1" applyAlignment="1">
      <alignment horizontal="center" vertical="center" wrapText="1"/>
    </xf>
    <xf numFmtId="49" fontId="8" fillId="0" borderId="34"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49" fontId="8" fillId="0" borderId="37" xfId="0" applyNumberFormat="1" applyFont="1" applyFill="1" applyBorder="1" applyAlignment="1">
      <alignment horizontal="center" vertical="center" wrapText="1"/>
    </xf>
    <xf numFmtId="0" fontId="8" fillId="5" borderId="34" xfId="0" applyFont="1" applyFill="1" applyBorder="1" applyAlignment="1">
      <alignment horizontal="center" vertical="center" wrapText="1"/>
    </xf>
    <xf numFmtId="0" fontId="8" fillId="5" borderId="37" xfId="0" applyFont="1" applyFill="1" applyBorder="1" applyAlignment="1">
      <alignment horizontal="center" vertical="center" wrapText="1"/>
    </xf>
    <xf numFmtId="0" fontId="21" fillId="0" borderId="0" xfId="0" applyFont="1" applyAlignment="1">
      <alignment horizontal="left"/>
    </xf>
    <xf numFmtId="0" fontId="13" fillId="0" borderId="0" xfId="0" applyFont="1" applyFill="1" applyBorder="1" applyAlignment="1">
      <alignment horizontal="center" vertical="center" wrapText="1"/>
    </xf>
    <xf numFmtId="15" fontId="17" fillId="5" borderId="16" xfId="0" applyNumberFormat="1" applyFont="1" applyFill="1" applyBorder="1" applyAlignment="1">
      <alignment horizontal="center" vertical="center" wrapText="1"/>
    </xf>
    <xf numFmtId="15" fontId="16" fillId="5" borderId="17" xfId="0" applyNumberFormat="1" applyFont="1" applyFill="1" applyBorder="1" applyAlignment="1">
      <alignment horizontal="center" vertical="center" wrapText="1"/>
    </xf>
    <xf numFmtId="15" fontId="16" fillId="5" borderId="18" xfId="0" applyNumberFormat="1" applyFont="1" applyFill="1" applyBorder="1" applyAlignment="1">
      <alignment horizontal="center" vertical="center" wrapText="1"/>
    </xf>
    <xf numFmtId="15" fontId="19" fillId="5" borderId="16" xfId="0" applyNumberFormat="1" applyFont="1" applyFill="1" applyBorder="1" applyAlignment="1">
      <alignment horizontal="left" vertical="center" wrapText="1"/>
    </xf>
    <xf numFmtId="15" fontId="19" fillId="5" borderId="17" xfId="0" applyNumberFormat="1" applyFont="1" applyFill="1" applyBorder="1" applyAlignment="1">
      <alignment horizontal="left" vertical="center" wrapText="1"/>
    </xf>
    <xf numFmtId="15" fontId="19" fillId="5" borderId="18" xfId="0" applyNumberFormat="1" applyFont="1" applyFill="1" applyBorder="1" applyAlignment="1">
      <alignment horizontal="left" vertical="center" wrapText="1"/>
    </xf>
    <xf numFmtId="170" fontId="19" fillId="5" borderId="21" xfId="0" applyNumberFormat="1" applyFont="1" applyFill="1" applyBorder="1" applyAlignment="1">
      <alignment horizontal="center" vertical="center" wrapText="1"/>
    </xf>
    <xf numFmtId="15" fontId="19" fillId="5" borderId="22" xfId="0" applyNumberFormat="1" applyFont="1" applyFill="1" applyBorder="1" applyAlignment="1">
      <alignment horizontal="center" vertical="center" wrapText="1"/>
    </xf>
    <xf numFmtId="15" fontId="19" fillId="5" borderId="23"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20" fillId="5" borderId="1" xfId="0" applyFont="1" applyFill="1" applyBorder="1" applyAlignment="1">
      <alignment horizontal="left" vertical="center" wrapText="1"/>
    </xf>
    <xf numFmtId="49" fontId="8" fillId="0" borderId="2" xfId="0" applyNumberFormat="1" applyFont="1" applyFill="1" applyBorder="1" applyAlignment="1">
      <alignment horizontal="center" vertical="center" wrapText="1"/>
    </xf>
    <xf numFmtId="15" fontId="16" fillId="5" borderId="1" xfId="0" applyNumberFormat="1" applyFont="1" applyFill="1" applyBorder="1" applyAlignment="1">
      <alignment horizontal="center" vertical="center" wrapText="1"/>
    </xf>
    <xf numFmtId="15" fontId="20" fillId="5" borderId="1" xfId="0" applyNumberFormat="1" applyFont="1" applyFill="1" applyBorder="1" applyAlignment="1">
      <alignment horizontal="left" vertical="center" wrapText="1"/>
    </xf>
    <xf numFmtId="0" fontId="37" fillId="3" borderId="1" xfId="0" applyFont="1" applyFill="1" applyBorder="1" applyAlignment="1">
      <alignment horizontal="center" vertical="center" wrapText="1"/>
    </xf>
  </cellXfs>
  <cellStyles count="9">
    <cellStyle name="Collegamento ipertestuale" xfId="8" builtinId="8"/>
    <cellStyle name="Excel Built-in Currency" xfId="1" xr:uid="{00000000-0005-0000-0000-000000000000}"/>
    <cellStyle name="Excel Built-in Normal" xfId="2" xr:uid="{00000000-0005-0000-0000-000001000000}"/>
    <cellStyle name="Heading" xfId="3" xr:uid="{00000000-0005-0000-0000-000002000000}"/>
    <cellStyle name="Heading1" xfId="4" xr:uid="{00000000-0005-0000-0000-000003000000}"/>
    <cellStyle name="Migliaia" xfId="7" builtinId="3"/>
    <cellStyle name="Normale" xfId="0" builtinId="0" customBuiltin="1"/>
    <cellStyle name="Result" xfId="5" xr:uid="{00000000-0005-0000-0000-000006000000}"/>
    <cellStyle name="Result2"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mailto:filippo.arena@agcm.it" TargetMode="External"/><Relationship Id="rId3" Type="http://schemas.openxmlformats.org/officeDocument/2006/relationships/hyperlink" Target="mailto:michele.ainis@agcm.it" TargetMode="External"/><Relationship Id="rId7" Type="http://schemas.openxmlformats.org/officeDocument/2006/relationships/hyperlink" Target="mailto:filippo.arena@agcm.it" TargetMode="External"/><Relationship Id="rId12" Type="http://schemas.openxmlformats.org/officeDocument/2006/relationships/printerSettings" Target="../printerSettings/printerSettings6.bin"/><Relationship Id="rId2" Type="http://schemas.openxmlformats.org/officeDocument/2006/relationships/hyperlink" Target="mailto:segreteria.presidenza@agcm.it" TargetMode="External"/><Relationship Id="rId1" Type="http://schemas.openxmlformats.org/officeDocument/2006/relationships/hyperlink" Target="mailto:segreteria.presidenza@agcm.it" TargetMode="External"/><Relationship Id="rId6" Type="http://schemas.openxmlformats.org/officeDocument/2006/relationships/hyperlink" Target="mailto:maria.tuccillo@agcm.it" TargetMode="External"/><Relationship Id="rId11" Type="http://schemas.openxmlformats.org/officeDocument/2006/relationships/hyperlink" Target="mailto:michele.ainis@agcm.it" TargetMode="External"/><Relationship Id="rId5" Type="http://schemas.openxmlformats.org/officeDocument/2006/relationships/hyperlink" Target="mailto:maria.tuccillo@agcm.it" TargetMode="External"/><Relationship Id="rId10" Type="http://schemas.openxmlformats.org/officeDocument/2006/relationships/hyperlink" Target="mailto:segreteria.portavoce@agcm.it" TargetMode="External"/><Relationship Id="rId4" Type="http://schemas.openxmlformats.org/officeDocument/2006/relationships/hyperlink" Target="mailto:michele.ainis@agcm.it" TargetMode="External"/><Relationship Id="rId9" Type="http://schemas.openxmlformats.org/officeDocument/2006/relationships/hyperlink" Target="mailto:segreteria.portavoce@agcm.it"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36E5E-D181-48FA-B9E3-2E7D5B32FA43}">
  <sheetPr>
    <tabColor theme="0"/>
  </sheetPr>
  <dimension ref="A1:M218"/>
  <sheetViews>
    <sheetView tabSelected="1" view="pageBreakPreview" zoomScale="60" zoomScaleNormal="70" workbookViewId="0">
      <pane ySplit="3" topLeftCell="A82" activePane="bottomLeft" state="frozen"/>
      <selection pane="bottomLeft" activeCell="K69" sqref="K69"/>
    </sheetView>
  </sheetViews>
  <sheetFormatPr defaultColWidth="36.59765625" defaultRowHeight="80.099999999999994" customHeight="1" x14ac:dyDescent="0.25"/>
  <cols>
    <col min="1" max="1" width="12.5" style="185" customWidth="1"/>
    <col min="2" max="2" width="20.3984375" style="185" customWidth="1"/>
    <col min="3" max="3" width="24.09765625" style="155" customWidth="1"/>
    <col min="4" max="4" width="51.69921875" style="185" customWidth="1"/>
    <col min="5" max="5" width="35" style="155" customWidth="1"/>
    <col min="6" max="6" width="42.59765625" style="185" customWidth="1"/>
    <col min="7" max="7" width="32.19921875" style="211" customWidth="1"/>
    <col min="8" max="8" width="40.09765625" style="211" customWidth="1"/>
    <col min="9" max="9" width="27.8984375" style="211" customWidth="1"/>
    <col min="10" max="10" width="23.09765625" style="215" customWidth="1"/>
    <col min="11" max="11" width="26.19921875" style="185" customWidth="1"/>
    <col min="12" max="12" width="29" style="206" customWidth="1"/>
    <col min="13" max="13" width="23.19921875" style="155" customWidth="1"/>
    <col min="14" max="16384" width="36.59765625" style="155"/>
  </cols>
  <sheetData>
    <row r="1" spans="1:13" ht="9.6" customHeight="1" x14ac:dyDescent="0.25"/>
    <row r="2" spans="1:13" ht="59.25" customHeight="1" x14ac:dyDescent="0.25">
      <c r="A2" s="230" t="s">
        <v>982</v>
      </c>
      <c r="B2" s="231"/>
      <c r="C2" s="231"/>
      <c r="D2" s="231"/>
      <c r="E2" s="231"/>
      <c r="F2" s="231"/>
      <c r="G2" s="231"/>
      <c r="H2" s="231"/>
      <c r="I2" s="231"/>
      <c r="J2" s="231"/>
      <c r="K2" s="231"/>
      <c r="L2" s="231"/>
      <c r="M2" s="232"/>
    </row>
    <row r="3" spans="1:13" ht="113.25" customHeight="1" x14ac:dyDescent="0.25">
      <c r="A3" s="186" t="s">
        <v>253</v>
      </c>
      <c r="B3" s="186" t="s">
        <v>192</v>
      </c>
      <c r="C3" s="186" t="s">
        <v>255</v>
      </c>
      <c r="D3" s="186" t="s">
        <v>254</v>
      </c>
      <c r="E3" s="186" t="s">
        <v>193</v>
      </c>
      <c r="F3" s="186" t="s">
        <v>194</v>
      </c>
      <c r="G3" s="187" t="s">
        <v>195</v>
      </c>
      <c r="H3" s="186" t="s">
        <v>256</v>
      </c>
      <c r="I3" s="187" t="s">
        <v>196</v>
      </c>
      <c r="J3" s="216" t="s">
        <v>257</v>
      </c>
      <c r="K3" s="188" t="s">
        <v>197</v>
      </c>
      <c r="L3" s="188" t="s">
        <v>198</v>
      </c>
      <c r="M3" s="189" t="s">
        <v>262</v>
      </c>
    </row>
    <row r="4" spans="1:13" ht="96.75" customHeight="1" x14ac:dyDescent="0.25">
      <c r="A4" s="169" t="s">
        <v>558</v>
      </c>
      <c r="B4" s="163" t="s">
        <v>230</v>
      </c>
      <c r="C4" s="164" t="s">
        <v>258</v>
      </c>
      <c r="D4" s="160" t="s">
        <v>272</v>
      </c>
      <c r="E4" s="177" t="s">
        <v>206</v>
      </c>
      <c r="F4" s="157" t="s">
        <v>229</v>
      </c>
      <c r="G4" s="177" t="s">
        <v>311</v>
      </c>
      <c r="H4" s="165" t="s">
        <v>229</v>
      </c>
      <c r="I4" s="177" t="s">
        <v>311</v>
      </c>
      <c r="J4" s="166">
        <v>320</v>
      </c>
      <c r="K4" s="184">
        <v>44974</v>
      </c>
      <c r="L4" s="194">
        <v>44985</v>
      </c>
      <c r="M4" s="166">
        <v>320</v>
      </c>
    </row>
    <row r="5" spans="1:13" ht="108.9" customHeight="1" x14ac:dyDescent="0.25">
      <c r="A5" s="169" t="s">
        <v>564</v>
      </c>
      <c r="B5" s="163" t="s">
        <v>243</v>
      </c>
      <c r="C5" s="164" t="s">
        <v>258</v>
      </c>
      <c r="D5" s="160" t="s">
        <v>273</v>
      </c>
      <c r="E5" s="164" t="s">
        <v>206</v>
      </c>
      <c r="F5" s="165" t="s">
        <v>244</v>
      </c>
      <c r="G5" s="177" t="s">
        <v>333</v>
      </c>
      <c r="H5" s="165" t="s">
        <v>244</v>
      </c>
      <c r="I5" s="177" t="s">
        <v>333</v>
      </c>
      <c r="J5" s="166">
        <v>611.6</v>
      </c>
      <c r="K5" s="184">
        <v>44984</v>
      </c>
      <c r="L5" s="194">
        <v>44998</v>
      </c>
      <c r="M5" s="166">
        <v>611.6</v>
      </c>
    </row>
    <row r="6" spans="1:13" ht="118.5" customHeight="1" x14ac:dyDescent="0.25">
      <c r="A6" s="161" t="s">
        <v>565</v>
      </c>
      <c r="B6" s="163" t="s">
        <v>238</v>
      </c>
      <c r="C6" s="177" t="s">
        <v>258</v>
      </c>
      <c r="D6" s="160" t="s">
        <v>274</v>
      </c>
      <c r="E6" s="177" t="s">
        <v>206</v>
      </c>
      <c r="F6" s="156" t="s">
        <v>223</v>
      </c>
      <c r="G6" s="195" t="s">
        <v>310</v>
      </c>
      <c r="H6" s="160" t="s">
        <v>223</v>
      </c>
      <c r="I6" s="195" t="s">
        <v>310</v>
      </c>
      <c r="J6" s="166">
        <v>3520</v>
      </c>
      <c r="K6" s="184">
        <v>44967</v>
      </c>
      <c r="L6" s="196" t="s">
        <v>265</v>
      </c>
      <c r="M6" s="166">
        <v>3520</v>
      </c>
    </row>
    <row r="7" spans="1:13" ht="129" customHeight="1" x14ac:dyDescent="0.25">
      <c r="A7" s="167" t="s">
        <v>561</v>
      </c>
      <c r="B7" s="178" t="s">
        <v>235</v>
      </c>
      <c r="C7" s="177" t="s">
        <v>258</v>
      </c>
      <c r="D7" s="165" t="s">
        <v>275</v>
      </c>
      <c r="E7" s="177" t="s">
        <v>236</v>
      </c>
      <c r="F7" s="157" t="s">
        <v>218</v>
      </c>
      <c r="G7" s="177" t="s">
        <v>304</v>
      </c>
      <c r="H7" s="165" t="s">
        <v>218</v>
      </c>
      <c r="I7" s="177" t="s">
        <v>304</v>
      </c>
      <c r="J7" s="166">
        <v>10000</v>
      </c>
      <c r="K7" s="193">
        <v>44951</v>
      </c>
      <c r="L7" s="193">
        <v>44953</v>
      </c>
      <c r="M7" s="166">
        <v>9679.1200000000008</v>
      </c>
    </row>
    <row r="8" spans="1:13" ht="103.5" customHeight="1" x14ac:dyDescent="0.25">
      <c r="A8" s="169" t="s">
        <v>560</v>
      </c>
      <c r="B8" s="178" t="s">
        <v>208</v>
      </c>
      <c r="C8" s="177" t="s">
        <v>258</v>
      </c>
      <c r="D8" s="156" t="s">
        <v>276</v>
      </c>
      <c r="E8" s="177" t="s">
        <v>206</v>
      </c>
      <c r="F8" s="156" t="s">
        <v>209</v>
      </c>
      <c r="G8" s="177" t="s">
        <v>210</v>
      </c>
      <c r="H8" s="160" t="s">
        <v>209</v>
      </c>
      <c r="I8" s="177" t="s">
        <v>210</v>
      </c>
      <c r="J8" s="166">
        <v>100</v>
      </c>
      <c r="K8" s="182" t="s">
        <v>263</v>
      </c>
      <c r="L8" s="182">
        <v>45348</v>
      </c>
      <c r="M8" s="166">
        <v>64.67</v>
      </c>
    </row>
    <row r="9" spans="1:13" s="176" customFormat="1" ht="80.099999999999994" customHeight="1" x14ac:dyDescent="0.25">
      <c r="A9" s="169" t="s">
        <v>563</v>
      </c>
      <c r="B9" s="178" t="s">
        <v>237</v>
      </c>
      <c r="C9" s="177" t="s">
        <v>258</v>
      </c>
      <c r="D9" s="165" t="s">
        <v>277</v>
      </c>
      <c r="E9" s="177" t="s">
        <v>206</v>
      </c>
      <c r="F9" s="165" t="s">
        <v>259</v>
      </c>
      <c r="G9" s="177" t="s">
        <v>279</v>
      </c>
      <c r="H9" s="165" t="s">
        <v>259</v>
      </c>
      <c r="I9" s="177" t="s">
        <v>279</v>
      </c>
      <c r="J9" s="166">
        <v>980</v>
      </c>
      <c r="K9" s="192" t="s">
        <v>264</v>
      </c>
      <c r="L9" s="182">
        <v>45382</v>
      </c>
      <c r="M9" s="166">
        <v>980</v>
      </c>
    </row>
    <row r="10" spans="1:13" ht="119.25" customHeight="1" x14ac:dyDescent="0.25">
      <c r="A10" s="169" t="s">
        <v>559</v>
      </c>
      <c r="B10" s="178" t="s">
        <v>227</v>
      </c>
      <c r="C10" s="177" t="s">
        <v>258</v>
      </c>
      <c r="D10" s="160" t="s">
        <v>278</v>
      </c>
      <c r="E10" s="177" t="s">
        <v>236</v>
      </c>
      <c r="F10" s="156" t="s">
        <v>260</v>
      </c>
      <c r="G10" s="195" t="s">
        <v>303</v>
      </c>
      <c r="H10" s="156" t="s">
        <v>260</v>
      </c>
      <c r="I10" s="195" t="s">
        <v>303</v>
      </c>
      <c r="J10" s="166">
        <v>819672.13</v>
      </c>
      <c r="K10" s="183">
        <v>45047</v>
      </c>
      <c r="L10" s="182">
        <v>45412</v>
      </c>
      <c r="M10" s="166">
        <f>170786.44/1.22</f>
        <v>139988.88524590165</v>
      </c>
    </row>
    <row r="11" spans="1:13" ht="112.5" customHeight="1" x14ac:dyDescent="0.25">
      <c r="A11" s="169" t="s">
        <v>562</v>
      </c>
      <c r="B11" s="158" t="s">
        <v>201</v>
      </c>
      <c r="C11" s="177" t="s">
        <v>258</v>
      </c>
      <c r="D11" s="165" t="s">
        <v>280</v>
      </c>
      <c r="E11" s="177" t="s">
        <v>236</v>
      </c>
      <c r="F11" s="156" t="s">
        <v>874</v>
      </c>
      <c r="G11" s="195" t="s">
        <v>305</v>
      </c>
      <c r="H11" s="156" t="s">
        <v>873</v>
      </c>
      <c r="I11" s="195" t="s">
        <v>281</v>
      </c>
      <c r="J11" s="166">
        <v>44583.94</v>
      </c>
      <c r="K11" s="183">
        <v>44986</v>
      </c>
      <c r="L11" s="183">
        <v>46081</v>
      </c>
      <c r="M11" s="166">
        <v>44583.94</v>
      </c>
    </row>
    <row r="12" spans="1:13" ht="118.5" customHeight="1" x14ac:dyDescent="0.25">
      <c r="A12" s="161" t="s">
        <v>566</v>
      </c>
      <c r="B12" s="158" t="s">
        <v>239</v>
      </c>
      <c r="C12" s="177" t="s">
        <v>258</v>
      </c>
      <c r="D12" s="160" t="s">
        <v>282</v>
      </c>
      <c r="E12" s="177" t="s">
        <v>236</v>
      </c>
      <c r="F12" s="156" t="s">
        <v>224</v>
      </c>
      <c r="G12" s="177" t="s">
        <v>309</v>
      </c>
      <c r="H12" s="160" t="s">
        <v>224</v>
      </c>
      <c r="I12" s="177" t="s">
        <v>225</v>
      </c>
      <c r="J12" s="166">
        <v>28535.03</v>
      </c>
      <c r="K12" s="183">
        <v>44958</v>
      </c>
      <c r="L12" s="183" t="s">
        <v>266</v>
      </c>
      <c r="M12" s="166">
        <v>28535.03</v>
      </c>
    </row>
    <row r="13" spans="1:13" ht="110.1" customHeight="1" x14ac:dyDescent="0.25">
      <c r="A13" s="161" t="s">
        <v>567</v>
      </c>
      <c r="B13" s="158" t="s">
        <v>240</v>
      </c>
      <c r="C13" s="177" t="s">
        <v>258</v>
      </c>
      <c r="D13" s="160" t="s">
        <v>283</v>
      </c>
      <c r="E13" s="177" t="s">
        <v>236</v>
      </c>
      <c r="F13" s="156" t="s">
        <v>224</v>
      </c>
      <c r="G13" s="177" t="s">
        <v>309</v>
      </c>
      <c r="H13" s="160" t="s">
        <v>224</v>
      </c>
      <c r="I13" s="177" t="s">
        <v>225</v>
      </c>
      <c r="J13" s="166">
        <v>35567.65</v>
      </c>
      <c r="K13" s="154">
        <v>44958</v>
      </c>
      <c r="L13" s="183">
        <v>45001</v>
      </c>
      <c r="M13" s="166">
        <v>32334.23</v>
      </c>
    </row>
    <row r="14" spans="1:13" ht="124.5" customHeight="1" x14ac:dyDescent="0.25">
      <c r="A14" s="169" t="s">
        <v>568</v>
      </c>
      <c r="B14" s="158" t="s">
        <v>232</v>
      </c>
      <c r="C14" s="177" t="s">
        <v>258</v>
      </c>
      <c r="D14" s="160" t="s">
        <v>284</v>
      </c>
      <c r="E14" s="177" t="s">
        <v>236</v>
      </c>
      <c r="F14" s="156" t="s">
        <v>228</v>
      </c>
      <c r="G14" s="177" t="s">
        <v>375</v>
      </c>
      <c r="H14" s="160" t="s">
        <v>228</v>
      </c>
      <c r="I14" s="177" t="s">
        <v>375</v>
      </c>
      <c r="J14" s="166">
        <v>20466.5</v>
      </c>
      <c r="K14" s="192" t="s">
        <v>501</v>
      </c>
      <c r="L14" s="192" t="s">
        <v>502</v>
      </c>
      <c r="M14" s="166">
        <v>20466.5</v>
      </c>
    </row>
    <row r="15" spans="1:13" ht="60" x14ac:dyDescent="0.25">
      <c r="A15" s="169" t="s">
        <v>569</v>
      </c>
      <c r="B15" s="158" t="s">
        <v>252</v>
      </c>
      <c r="C15" s="177" t="s">
        <v>258</v>
      </c>
      <c r="D15" s="156" t="s">
        <v>285</v>
      </c>
      <c r="E15" s="177" t="s">
        <v>206</v>
      </c>
      <c r="F15" s="156" t="s">
        <v>233</v>
      </c>
      <c r="G15" s="177" t="s">
        <v>210</v>
      </c>
      <c r="H15" s="160" t="s">
        <v>233</v>
      </c>
      <c r="I15" s="177" t="s">
        <v>210</v>
      </c>
      <c r="J15" s="166">
        <v>1090</v>
      </c>
      <c r="K15" s="190">
        <v>45005</v>
      </c>
      <c r="L15" s="182">
        <v>45371</v>
      </c>
      <c r="M15" s="166">
        <v>1090</v>
      </c>
    </row>
    <row r="16" spans="1:13" ht="80.099999999999994" customHeight="1" x14ac:dyDescent="0.25">
      <c r="A16" s="169" t="s">
        <v>570</v>
      </c>
      <c r="B16" s="158" t="s">
        <v>251</v>
      </c>
      <c r="C16" s="177" t="s">
        <v>258</v>
      </c>
      <c r="D16" s="160" t="s">
        <v>286</v>
      </c>
      <c r="E16" s="177" t="s">
        <v>206</v>
      </c>
      <c r="F16" s="156" t="s">
        <v>250</v>
      </c>
      <c r="G16" s="177" t="s">
        <v>306</v>
      </c>
      <c r="H16" s="160" t="s">
        <v>250</v>
      </c>
      <c r="I16" s="177" t="s">
        <v>306</v>
      </c>
      <c r="J16" s="166">
        <v>600</v>
      </c>
      <c r="K16" s="190">
        <v>45014</v>
      </c>
      <c r="L16" s="190">
        <v>45050</v>
      </c>
      <c r="M16" s="166">
        <v>585</v>
      </c>
    </row>
    <row r="17" spans="1:13" s="176" customFormat="1" ht="123.9" customHeight="1" x14ac:dyDescent="0.25">
      <c r="A17" s="225" t="s">
        <v>571</v>
      </c>
      <c r="B17" s="158" t="s">
        <v>248</v>
      </c>
      <c r="C17" s="159" t="s">
        <v>258</v>
      </c>
      <c r="D17" s="156" t="s">
        <v>287</v>
      </c>
      <c r="E17" s="159" t="s">
        <v>206</v>
      </c>
      <c r="F17" s="156" t="s">
        <v>249</v>
      </c>
      <c r="G17" s="159" t="s">
        <v>376</v>
      </c>
      <c r="H17" s="156" t="s">
        <v>249</v>
      </c>
      <c r="I17" s="159" t="s">
        <v>376</v>
      </c>
      <c r="J17" s="166">
        <v>11200</v>
      </c>
      <c r="K17" s="191">
        <v>45016</v>
      </c>
      <c r="L17" s="191">
        <v>45473</v>
      </c>
      <c r="M17" s="199">
        <v>3139.46</v>
      </c>
    </row>
    <row r="18" spans="1:13" ht="114" customHeight="1" x14ac:dyDescent="0.25">
      <c r="A18" s="161" t="s">
        <v>572</v>
      </c>
      <c r="B18" s="178" t="s">
        <v>203</v>
      </c>
      <c r="C18" s="177" t="s">
        <v>258</v>
      </c>
      <c r="D18" s="160" t="s">
        <v>288</v>
      </c>
      <c r="E18" s="177" t="s">
        <v>206</v>
      </c>
      <c r="F18" s="156" t="s">
        <v>202</v>
      </c>
      <c r="G18" s="177" t="s">
        <v>334</v>
      </c>
      <c r="H18" s="160" t="s">
        <v>202</v>
      </c>
      <c r="I18" s="177" t="s">
        <v>334</v>
      </c>
      <c r="J18" s="166">
        <v>30000</v>
      </c>
      <c r="K18" s="193" t="s">
        <v>267</v>
      </c>
      <c r="L18" s="193">
        <v>45058</v>
      </c>
      <c r="M18" s="166">
        <v>30000</v>
      </c>
    </row>
    <row r="19" spans="1:13" ht="103.5" customHeight="1" x14ac:dyDescent="0.25">
      <c r="A19" s="167" t="s">
        <v>573</v>
      </c>
      <c r="B19" s="178" t="s">
        <v>205</v>
      </c>
      <c r="C19" s="177" t="s">
        <v>258</v>
      </c>
      <c r="D19" s="165" t="s">
        <v>289</v>
      </c>
      <c r="E19" s="177" t="s">
        <v>206</v>
      </c>
      <c r="F19" s="160" t="s">
        <v>268</v>
      </c>
      <c r="G19" s="177" t="s">
        <v>335</v>
      </c>
      <c r="H19" s="160" t="s">
        <v>199</v>
      </c>
      <c r="I19" s="177" t="s">
        <v>335</v>
      </c>
      <c r="J19" s="166">
        <v>14640</v>
      </c>
      <c r="K19" s="182">
        <v>44960</v>
      </c>
      <c r="L19" s="182">
        <v>45690</v>
      </c>
      <c r="M19" s="166">
        <v>2400</v>
      </c>
    </row>
    <row r="20" spans="1:13" ht="80.099999999999994" customHeight="1" x14ac:dyDescent="0.25">
      <c r="A20" s="169" t="s">
        <v>574</v>
      </c>
      <c r="B20" s="163" t="s">
        <v>241</v>
      </c>
      <c r="C20" s="164" t="s">
        <v>258</v>
      </c>
      <c r="D20" s="160" t="s">
        <v>290</v>
      </c>
      <c r="E20" s="164" t="s">
        <v>206</v>
      </c>
      <c r="F20" s="165" t="s">
        <v>269</v>
      </c>
      <c r="G20" s="164" t="s">
        <v>307</v>
      </c>
      <c r="H20" s="165" t="s">
        <v>231</v>
      </c>
      <c r="I20" s="164" t="s">
        <v>291</v>
      </c>
      <c r="J20" s="166">
        <v>17200</v>
      </c>
      <c r="K20" s="183">
        <v>44995</v>
      </c>
      <c r="L20" s="192">
        <v>45056</v>
      </c>
      <c r="M20" s="166">
        <v>17200</v>
      </c>
    </row>
    <row r="21" spans="1:13" s="176" customFormat="1" ht="107.4" customHeight="1" x14ac:dyDescent="0.25">
      <c r="A21" s="161" t="s">
        <v>575</v>
      </c>
      <c r="B21" s="175" t="s">
        <v>261</v>
      </c>
      <c r="C21" s="177" t="s">
        <v>258</v>
      </c>
      <c r="D21" s="160" t="s">
        <v>292</v>
      </c>
      <c r="E21" s="177" t="s">
        <v>206</v>
      </c>
      <c r="F21" s="156" t="s">
        <v>234</v>
      </c>
      <c r="G21" s="177" t="s">
        <v>210</v>
      </c>
      <c r="H21" s="160" t="s">
        <v>234</v>
      </c>
      <c r="I21" s="177" t="s">
        <v>210</v>
      </c>
      <c r="J21" s="166">
        <v>6400</v>
      </c>
      <c r="K21" s="193" t="s">
        <v>270</v>
      </c>
      <c r="L21" s="193" t="s">
        <v>271</v>
      </c>
      <c r="M21" s="166">
        <v>5900</v>
      </c>
    </row>
    <row r="22" spans="1:13" ht="80.099999999999994" customHeight="1" x14ac:dyDescent="0.25">
      <c r="A22" s="161" t="s">
        <v>576</v>
      </c>
      <c r="B22" s="163" t="s">
        <v>214</v>
      </c>
      <c r="C22" s="164" t="s">
        <v>258</v>
      </c>
      <c r="D22" s="160" t="s">
        <v>293</v>
      </c>
      <c r="E22" s="177" t="s">
        <v>206</v>
      </c>
      <c r="F22" s="156" t="s">
        <v>200</v>
      </c>
      <c r="G22" s="177" t="s">
        <v>308</v>
      </c>
      <c r="H22" s="160" t="s">
        <v>200</v>
      </c>
      <c r="I22" s="177" t="s">
        <v>308</v>
      </c>
      <c r="J22" s="166">
        <v>4159.3999999999996</v>
      </c>
      <c r="K22" s="182">
        <v>44964</v>
      </c>
      <c r="L22" s="182">
        <v>46059</v>
      </c>
      <c r="M22" s="166">
        <v>4159.3999999999996</v>
      </c>
    </row>
    <row r="23" spans="1:13" s="176" customFormat="1" ht="80.099999999999994" customHeight="1" x14ac:dyDescent="0.25">
      <c r="A23" s="161" t="s">
        <v>577</v>
      </c>
      <c r="B23" s="178" t="s">
        <v>245</v>
      </c>
      <c r="C23" s="177" t="s">
        <v>258</v>
      </c>
      <c r="D23" s="160" t="s">
        <v>294</v>
      </c>
      <c r="E23" s="177" t="s">
        <v>206</v>
      </c>
      <c r="F23" s="156" t="s">
        <v>98</v>
      </c>
      <c r="G23" s="177" t="s">
        <v>377</v>
      </c>
      <c r="H23" s="160" t="s">
        <v>98</v>
      </c>
      <c r="I23" s="177" t="s">
        <v>377</v>
      </c>
      <c r="J23" s="166">
        <v>8000</v>
      </c>
      <c r="K23" s="182">
        <v>45014</v>
      </c>
      <c r="L23" s="182">
        <v>45379</v>
      </c>
      <c r="M23" s="166">
        <v>0</v>
      </c>
    </row>
    <row r="24" spans="1:13" ht="80.099999999999994" customHeight="1" x14ac:dyDescent="0.25">
      <c r="A24" s="169" t="s">
        <v>578</v>
      </c>
      <c r="B24" s="178" t="s">
        <v>219</v>
      </c>
      <c r="C24" s="177" t="s">
        <v>258</v>
      </c>
      <c r="D24" s="160" t="s">
        <v>295</v>
      </c>
      <c r="E24" s="177" t="s">
        <v>206</v>
      </c>
      <c r="F24" s="157" t="s">
        <v>296</v>
      </c>
      <c r="G24" s="177" t="s">
        <v>378</v>
      </c>
      <c r="H24" s="165" t="s">
        <v>0</v>
      </c>
      <c r="I24" s="177" t="s">
        <v>378</v>
      </c>
      <c r="J24" s="166">
        <v>4830</v>
      </c>
      <c r="K24" s="182">
        <v>44968</v>
      </c>
      <c r="L24" s="193" t="s">
        <v>297</v>
      </c>
      <c r="M24" s="166">
        <f>3086.6/1.22</f>
        <v>2530</v>
      </c>
    </row>
    <row r="25" spans="1:13" ht="80.099999999999994" customHeight="1" x14ac:dyDescent="0.25">
      <c r="A25" s="169" t="s">
        <v>579</v>
      </c>
      <c r="B25" s="158" t="s">
        <v>242</v>
      </c>
      <c r="C25" s="177" t="s">
        <v>258</v>
      </c>
      <c r="D25" s="160" t="s">
        <v>302</v>
      </c>
      <c r="E25" s="177" t="s">
        <v>206</v>
      </c>
      <c r="F25" s="156" t="s">
        <v>216</v>
      </c>
      <c r="G25" s="177" t="s">
        <v>217</v>
      </c>
      <c r="H25" s="160" t="s">
        <v>216</v>
      </c>
      <c r="I25" s="177" t="s">
        <v>217</v>
      </c>
      <c r="J25" s="166">
        <v>108</v>
      </c>
      <c r="K25" s="183">
        <v>44960</v>
      </c>
      <c r="L25" s="193">
        <v>44992</v>
      </c>
      <c r="M25" s="166">
        <v>108</v>
      </c>
    </row>
    <row r="26" spans="1:13" ht="107.25" customHeight="1" x14ac:dyDescent="0.25">
      <c r="A26" s="167" t="s">
        <v>580</v>
      </c>
      <c r="B26" s="158" t="s">
        <v>221</v>
      </c>
      <c r="C26" s="177" t="s">
        <v>258</v>
      </c>
      <c r="D26" s="165" t="s">
        <v>298</v>
      </c>
      <c r="E26" s="177" t="s">
        <v>206</v>
      </c>
      <c r="F26" s="157" t="s">
        <v>220</v>
      </c>
      <c r="G26" s="177" t="s">
        <v>222</v>
      </c>
      <c r="H26" s="165" t="s">
        <v>220</v>
      </c>
      <c r="I26" s="164" t="s">
        <v>222</v>
      </c>
      <c r="J26" s="166">
        <v>10500</v>
      </c>
      <c r="K26" s="183">
        <v>44966</v>
      </c>
      <c r="L26" s="193">
        <v>44978</v>
      </c>
      <c r="M26" s="166">
        <v>10500</v>
      </c>
    </row>
    <row r="27" spans="1:13" ht="80.099999999999994" customHeight="1" x14ac:dyDescent="0.25">
      <c r="A27" s="169" t="s">
        <v>581</v>
      </c>
      <c r="B27" s="178">
        <v>9661688529</v>
      </c>
      <c r="C27" s="177" t="s">
        <v>258</v>
      </c>
      <c r="D27" s="160" t="s">
        <v>299</v>
      </c>
      <c r="E27" s="177" t="s">
        <v>206</v>
      </c>
      <c r="F27" s="165" t="s">
        <v>379</v>
      </c>
      <c r="G27" s="173" t="s">
        <v>533</v>
      </c>
      <c r="H27" s="160" t="s">
        <v>204</v>
      </c>
      <c r="I27" s="177" t="s">
        <v>226</v>
      </c>
      <c r="J27" s="166">
        <v>45479</v>
      </c>
      <c r="K27" s="182">
        <v>44988</v>
      </c>
      <c r="L27" s="182">
        <v>45351</v>
      </c>
      <c r="M27" s="166">
        <v>44830.37</v>
      </c>
    </row>
    <row r="28" spans="1:13" s="176" customFormat="1" ht="107.4" customHeight="1" x14ac:dyDescent="0.25">
      <c r="A28" s="169" t="s">
        <v>582</v>
      </c>
      <c r="B28" s="178" t="s">
        <v>246</v>
      </c>
      <c r="C28" s="177" t="s">
        <v>258</v>
      </c>
      <c r="D28" s="160" t="s">
        <v>300</v>
      </c>
      <c r="E28" s="177" t="s">
        <v>206</v>
      </c>
      <c r="F28" s="156" t="s">
        <v>247</v>
      </c>
      <c r="G28" s="177" t="s">
        <v>380</v>
      </c>
      <c r="H28" s="160" t="s">
        <v>247</v>
      </c>
      <c r="I28" s="177" t="s">
        <v>380</v>
      </c>
      <c r="J28" s="166">
        <v>155</v>
      </c>
      <c r="K28" s="182">
        <v>45005</v>
      </c>
      <c r="L28" s="191">
        <v>45023</v>
      </c>
      <c r="M28" s="166">
        <v>155</v>
      </c>
    </row>
    <row r="29" spans="1:13" ht="126.75" customHeight="1" x14ac:dyDescent="0.25">
      <c r="A29" s="180">
        <v>26</v>
      </c>
      <c r="B29" s="158" t="s">
        <v>211</v>
      </c>
      <c r="C29" s="177" t="s">
        <v>258</v>
      </c>
      <c r="D29" s="174" t="s">
        <v>301</v>
      </c>
      <c r="E29" s="177" t="s">
        <v>206</v>
      </c>
      <c r="F29" s="159" t="s">
        <v>212</v>
      </c>
      <c r="G29" s="177" t="s">
        <v>213</v>
      </c>
      <c r="H29" s="159" t="s">
        <v>212</v>
      </c>
      <c r="I29" s="177" t="s">
        <v>213</v>
      </c>
      <c r="J29" s="166">
        <v>2979</v>
      </c>
      <c r="K29" s="183">
        <v>44952</v>
      </c>
      <c r="L29" s="192">
        <v>44965</v>
      </c>
      <c r="M29" s="199">
        <v>2979</v>
      </c>
    </row>
    <row r="30" spans="1:13" ht="122.25" customHeight="1" x14ac:dyDescent="0.25">
      <c r="A30" s="171" t="s">
        <v>583</v>
      </c>
      <c r="B30" s="178" t="s">
        <v>215</v>
      </c>
      <c r="C30" s="177" t="s">
        <v>258</v>
      </c>
      <c r="D30" s="165" t="s">
        <v>364</v>
      </c>
      <c r="E30" s="195" t="s">
        <v>206</v>
      </c>
      <c r="F30" s="157" t="s">
        <v>384</v>
      </c>
      <c r="G30" s="195" t="s">
        <v>383</v>
      </c>
      <c r="H30" s="157" t="s">
        <v>384</v>
      </c>
      <c r="I30" s="195" t="s">
        <v>383</v>
      </c>
      <c r="J30" s="166">
        <v>857325</v>
      </c>
      <c r="K30" s="182">
        <v>44977</v>
      </c>
      <c r="L30" s="204">
        <v>46072</v>
      </c>
      <c r="M30" s="199">
        <v>170973.59</v>
      </c>
    </row>
    <row r="31" spans="1:13" ht="80.099999999999994" customHeight="1" x14ac:dyDescent="0.25">
      <c r="A31" s="161" t="s">
        <v>584</v>
      </c>
      <c r="B31" s="158" t="s">
        <v>321</v>
      </c>
      <c r="C31" s="195" t="s">
        <v>258</v>
      </c>
      <c r="D31" s="165" t="s">
        <v>359</v>
      </c>
      <c r="E31" s="195" t="s">
        <v>206</v>
      </c>
      <c r="F31" s="165" t="s">
        <v>313</v>
      </c>
      <c r="G31" s="195" t="s">
        <v>875</v>
      </c>
      <c r="H31" s="165" t="s">
        <v>313</v>
      </c>
      <c r="I31" s="195" t="s">
        <v>875</v>
      </c>
      <c r="J31" s="166">
        <v>1440</v>
      </c>
      <c r="K31" s="200">
        <v>45043</v>
      </c>
      <c r="L31" s="182" t="s">
        <v>360</v>
      </c>
      <c r="M31" s="199">
        <v>1440</v>
      </c>
    </row>
    <row r="32" spans="1:13" ht="80.099999999999994" customHeight="1" x14ac:dyDescent="0.25">
      <c r="A32" s="169" t="s">
        <v>585</v>
      </c>
      <c r="B32" s="178" t="s">
        <v>319</v>
      </c>
      <c r="C32" s="177" t="s">
        <v>258</v>
      </c>
      <c r="D32" s="160" t="s">
        <v>356</v>
      </c>
      <c r="E32" s="195" t="s">
        <v>206</v>
      </c>
      <c r="F32" s="198" t="s">
        <v>320</v>
      </c>
      <c r="G32" s="195" t="s">
        <v>876</v>
      </c>
      <c r="H32" s="165" t="s">
        <v>99</v>
      </c>
      <c r="I32" s="195" t="s">
        <v>876</v>
      </c>
      <c r="J32" s="166">
        <v>110</v>
      </c>
      <c r="K32" s="200">
        <v>45043</v>
      </c>
      <c r="L32" s="182" t="s">
        <v>350</v>
      </c>
      <c r="M32" s="199">
        <v>110</v>
      </c>
    </row>
    <row r="33" spans="1:13" ht="80.099999999999994" customHeight="1" x14ac:dyDescent="0.25">
      <c r="A33" s="169" t="s">
        <v>586</v>
      </c>
      <c r="B33" s="198" t="s">
        <v>324</v>
      </c>
      <c r="C33" s="195" t="s">
        <v>258</v>
      </c>
      <c r="D33" s="165" t="s">
        <v>362</v>
      </c>
      <c r="E33" s="195" t="s">
        <v>206</v>
      </c>
      <c r="F33" s="198" t="s">
        <v>325</v>
      </c>
      <c r="G33" s="195" t="s">
        <v>326</v>
      </c>
      <c r="H33" s="195" t="s">
        <v>325</v>
      </c>
      <c r="I33" s="195" t="s">
        <v>326</v>
      </c>
      <c r="J33" s="166">
        <v>5664</v>
      </c>
      <c r="K33" s="200">
        <v>45033</v>
      </c>
      <c r="L33" s="200" t="s">
        <v>363</v>
      </c>
      <c r="M33" s="199">
        <f>708*2</f>
        <v>1416</v>
      </c>
    </row>
    <row r="34" spans="1:13" ht="80.099999999999994" customHeight="1" x14ac:dyDescent="0.25">
      <c r="A34" s="169" t="s">
        <v>587</v>
      </c>
      <c r="B34" s="175" t="s">
        <v>553</v>
      </c>
      <c r="C34" s="177" t="s">
        <v>258</v>
      </c>
      <c r="D34" s="160" t="s">
        <v>358</v>
      </c>
      <c r="E34" s="195" t="s">
        <v>236</v>
      </c>
      <c r="F34" s="198" t="s">
        <v>318</v>
      </c>
      <c r="G34" s="195" t="s">
        <v>382</v>
      </c>
      <c r="H34" s="165" t="s">
        <v>312</v>
      </c>
      <c r="I34" s="195" t="s">
        <v>381</v>
      </c>
      <c r="J34" s="166">
        <v>29212</v>
      </c>
      <c r="K34" s="200">
        <v>45108</v>
      </c>
      <c r="L34" s="182" t="s">
        <v>355</v>
      </c>
      <c r="M34" s="199">
        <v>8488</v>
      </c>
    </row>
    <row r="35" spans="1:13" ht="80.099999999999994" customHeight="1" x14ac:dyDescent="0.25">
      <c r="A35" s="169" t="s">
        <v>588</v>
      </c>
      <c r="B35" s="175" t="s">
        <v>445</v>
      </c>
      <c r="C35" s="177" t="s">
        <v>258</v>
      </c>
      <c r="D35" s="160" t="s">
        <v>444</v>
      </c>
      <c r="E35" s="195" t="s">
        <v>236</v>
      </c>
      <c r="F35" s="195" t="s">
        <v>446</v>
      </c>
      <c r="G35" s="195" t="s">
        <v>447</v>
      </c>
      <c r="H35" s="195" t="s">
        <v>446</v>
      </c>
      <c r="I35" s="195" t="s">
        <v>447</v>
      </c>
      <c r="J35" s="166">
        <v>150</v>
      </c>
      <c r="K35" s="200">
        <v>45022</v>
      </c>
      <c r="L35" s="182" t="s">
        <v>503</v>
      </c>
      <c r="M35" s="199">
        <v>95</v>
      </c>
    </row>
    <row r="36" spans="1:13" ht="80.099999999999994" customHeight="1" x14ac:dyDescent="0.25">
      <c r="A36" s="169" t="s">
        <v>589</v>
      </c>
      <c r="B36" s="175" t="s">
        <v>449</v>
      </c>
      <c r="C36" s="177" t="s">
        <v>258</v>
      </c>
      <c r="D36" s="160" t="s">
        <v>448</v>
      </c>
      <c r="E36" s="195" t="s">
        <v>236</v>
      </c>
      <c r="F36" s="198" t="s">
        <v>450</v>
      </c>
      <c r="G36" s="177" t="s">
        <v>210</v>
      </c>
      <c r="H36" s="195" t="s">
        <v>450</v>
      </c>
      <c r="I36" s="177" t="s">
        <v>210</v>
      </c>
      <c r="J36" s="166">
        <v>2825</v>
      </c>
      <c r="K36" s="200">
        <v>45029</v>
      </c>
      <c r="L36" s="200">
        <v>45029</v>
      </c>
      <c r="M36" s="199">
        <v>3390</v>
      </c>
    </row>
    <row r="37" spans="1:13" ht="124.5" customHeight="1" x14ac:dyDescent="0.25">
      <c r="A37" s="169" t="s">
        <v>590</v>
      </c>
      <c r="B37" s="178" t="s">
        <v>322</v>
      </c>
      <c r="C37" s="177" t="s">
        <v>258</v>
      </c>
      <c r="D37" s="165" t="s">
        <v>451</v>
      </c>
      <c r="E37" s="195" t="s">
        <v>206</v>
      </c>
      <c r="F37" s="195" t="s">
        <v>323</v>
      </c>
      <c r="G37" s="195" t="s">
        <v>522</v>
      </c>
      <c r="H37" s="165" t="s">
        <v>314</v>
      </c>
      <c r="I37" s="195" t="s">
        <v>522</v>
      </c>
      <c r="J37" s="166">
        <v>10234</v>
      </c>
      <c r="K37" s="200">
        <v>45022</v>
      </c>
      <c r="L37" s="200" t="s">
        <v>361</v>
      </c>
      <c r="M37" s="197">
        <v>761.6</v>
      </c>
    </row>
    <row r="38" spans="1:13" ht="141.6" customHeight="1" x14ac:dyDescent="0.25">
      <c r="A38" s="169" t="s">
        <v>591</v>
      </c>
      <c r="B38" s="178" t="s">
        <v>453</v>
      </c>
      <c r="C38" s="177" t="s">
        <v>258</v>
      </c>
      <c r="D38" s="165" t="s">
        <v>452</v>
      </c>
      <c r="E38" s="195" t="s">
        <v>206</v>
      </c>
      <c r="F38" s="195" t="s">
        <v>454</v>
      </c>
      <c r="G38" s="195" t="s">
        <v>523</v>
      </c>
      <c r="H38" s="195" t="s">
        <v>454</v>
      </c>
      <c r="I38" s="195" t="s">
        <v>455</v>
      </c>
      <c r="J38" s="166">
        <v>1579.5</v>
      </c>
      <c r="K38" s="200">
        <v>45030</v>
      </c>
      <c r="L38" s="200" t="s">
        <v>456</v>
      </c>
      <c r="M38" s="199">
        <v>1579.5</v>
      </c>
    </row>
    <row r="39" spans="1:13" ht="117" customHeight="1" x14ac:dyDescent="0.25">
      <c r="A39" s="161" t="s">
        <v>592</v>
      </c>
      <c r="B39" s="198" t="s">
        <v>327</v>
      </c>
      <c r="C39" s="177" t="s">
        <v>258</v>
      </c>
      <c r="D39" s="172" t="s">
        <v>365</v>
      </c>
      <c r="E39" s="195" t="s">
        <v>206</v>
      </c>
      <c r="F39" s="198" t="s">
        <v>328</v>
      </c>
      <c r="G39" s="195" t="s">
        <v>329</v>
      </c>
      <c r="H39" s="165" t="s">
        <v>315</v>
      </c>
      <c r="I39" s="195" t="s">
        <v>329</v>
      </c>
      <c r="J39" s="166">
        <v>4000</v>
      </c>
      <c r="K39" s="182">
        <v>45035</v>
      </c>
      <c r="L39" s="190" t="s">
        <v>366</v>
      </c>
      <c r="M39" s="199">
        <v>987</v>
      </c>
    </row>
    <row r="40" spans="1:13" ht="84" customHeight="1" x14ac:dyDescent="0.25">
      <c r="A40" s="161" t="s">
        <v>593</v>
      </c>
      <c r="B40" s="198" t="s">
        <v>458</v>
      </c>
      <c r="C40" s="177" t="s">
        <v>258</v>
      </c>
      <c r="D40" s="172" t="s">
        <v>457</v>
      </c>
      <c r="E40" s="195" t="s">
        <v>206</v>
      </c>
      <c r="F40" s="165" t="s">
        <v>459</v>
      </c>
      <c r="G40" s="195" t="s">
        <v>460</v>
      </c>
      <c r="H40" s="165" t="s">
        <v>459</v>
      </c>
      <c r="I40" s="195" t="s">
        <v>460</v>
      </c>
      <c r="J40" s="166">
        <v>1230</v>
      </c>
      <c r="K40" s="182">
        <v>45035</v>
      </c>
      <c r="L40" s="190" t="s">
        <v>504</v>
      </c>
      <c r="M40" s="199">
        <v>1230</v>
      </c>
    </row>
    <row r="41" spans="1:13" ht="90" customHeight="1" x14ac:dyDescent="0.25">
      <c r="A41" s="161" t="s">
        <v>594</v>
      </c>
      <c r="B41" s="198" t="s">
        <v>462</v>
      </c>
      <c r="C41" s="177" t="s">
        <v>258</v>
      </c>
      <c r="D41" s="172" t="s">
        <v>461</v>
      </c>
      <c r="E41" s="195" t="s">
        <v>206</v>
      </c>
      <c r="F41" s="165" t="s">
        <v>463</v>
      </c>
      <c r="G41" s="195" t="s">
        <v>464</v>
      </c>
      <c r="H41" s="165" t="s">
        <v>463</v>
      </c>
      <c r="I41" s="195" t="s">
        <v>464</v>
      </c>
      <c r="J41" s="166">
        <v>540</v>
      </c>
      <c r="K41" s="182">
        <v>45035</v>
      </c>
      <c r="L41" s="190" t="s">
        <v>505</v>
      </c>
      <c r="M41" s="199">
        <v>540</v>
      </c>
    </row>
    <row r="42" spans="1:13" ht="181.2" customHeight="1" x14ac:dyDescent="0.25">
      <c r="A42" s="161" t="s">
        <v>595</v>
      </c>
      <c r="B42" s="198" t="s">
        <v>465</v>
      </c>
      <c r="C42" s="177" t="s">
        <v>258</v>
      </c>
      <c r="D42" s="172" t="s">
        <v>506</v>
      </c>
      <c r="E42" s="195" t="s">
        <v>206</v>
      </c>
      <c r="F42" s="165" t="s">
        <v>466</v>
      </c>
      <c r="G42" s="195" t="s">
        <v>467</v>
      </c>
      <c r="H42" s="165" t="s">
        <v>466</v>
      </c>
      <c r="I42" s="195" t="s">
        <v>467</v>
      </c>
      <c r="J42" s="166">
        <v>37900</v>
      </c>
      <c r="K42" s="182">
        <v>45061</v>
      </c>
      <c r="L42" s="190" t="s">
        <v>507</v>
      </c>
      <c r="M42" s="199">
        <v>37900</v>
      </c>
    </row>
    <row r="43" spans="1:13" ht="80.099999999999994" customHeight="1" x14ac:dyDescent="0.25">
      <c r="A43" s="169" t="s">
        <v>596</v>
      </c>
      <c r="B43" s="195" t="s">
        <v>316</v>
      </c>
      <c r="C43" s="195" t="s">
        <v>258</v>
      </c>
      <c r="D43" s="165" t="s">
        <v>357</v>
      </c>
      <c r="E43" s="195" t="s">
        <v>206</v>
      </c>
      <c r="F43" s="198" t="s">
        <v>317</v>
      </c>
      <c r="G43" s="195" t="s">
        <v>210</v>
      </c>
      <c r="H43" s="195" t="s">
        <v>317</v>
      </c>
      <c r="I43" s="195" t="s">
        <v>210</v>
      </c>
      <c r="J43" s="166">
        <v>39900</v>
      </c>
      <c r="K43" s="200">
        <v>45114</v>
      </c>
      <c r="L43" s="182" t="s">
        <v>354</v>
      </c>
      <c r="M43" s="199">
        <v>24339</v>
      </c>
    </row>
    <row r="44" spans="1:13" ht="80.099999999999994" customHeight="1" x14ac:dyDescent="0.25">
      <c r="A44" s="169" t="s">
        <v>597</v>
      </c>
      <c r="B44" s="195" t="s">
        <v>469</v>
      </c>
      <c r="C44" s="195" t="s">
        <v>258</v>
      </c>
      <c r="D44" s="165" t="s">
        <v>468</v>
      </c>
      <c r="E44" s="165" t="s">
        <v>468</v>
      </c>
      <c r="F44" s="195" t="s">
        <v>470</v>
      </c>
      <c r="G44" s="173" t="s">
        <v>521</v>
      </c>
      <c r="H44" s="195" t="s">
        <v>470</v>
      </c>
      <c r="I44" s="173" t="s">
        <v>521</v>
      </c>
      <c r="J44" s="166">
        <v>5400</v>
      </c>
      <c r="K44" s="200">
        <v>45043</v>
      </c>
      <c r="L44" s="196" t="s">
        <v>983</v>
      </c>
      <c r="M44" s="199">
        <v>5987.4</v>
      </c>
    </row>
    <row r="45" spans="1:13" ht="80.099999999999994" customHeight="1" x14ac:dyDescent="0.25">
      <c r="A45" s="169" t="s">
        <v>598</v>
      </c>
      <c r="B45" s="195" t="s">
        <v>471</v>
      </c>
      <c r="C45" s="195" t="s">
        <v>258</v>
      </c>
      <c r="D45" s="165" t="s">
        <v>508</v>
      </c>
      <c r="E45" s="195" t="s">
        <v>206</v>
      </c>
      <c r="F45" s="198" t="s">
        <v>472</v>
      </c>
      <c r="G45" s="195" t="s">
        <v>473</v>
      </c>
      <c r="H45" s="195" t="s">
        <v>472</v>
      </c>
      <c r="I45" s="195" t="s">
        <v>473</v>
      </c>
      <c r="J45" s="166">
        <v>300</v>
      </c>
      <c r="K45" s="200">
        <v>45078</v>
      </c>
      <c r="L45" s="183"/>
      <c r="M45" s="199">
        <v>17</v>
      </c>
    </row>
    <row r="46" spans="1:13" ht="80.099999999999994" customHeight="1" x14ac:dyDescent="0.25">
      <c r="A46" s="169" t="s">
        <v>599</v>
      </c>
      <c r="B46" s="195" t="s">
        <v>475</v>
      </c>
      <c r="C46" s="195" t="s">
        <v>258</v>
      </c>
      <c r="D46" s="165" t="s">
        <v>474</v>
      </c>
      <c r="E46" s="195" t="s">
        <v>206</v>
      </c>
      <c r="F46" s="195" t="s">
        <v>476</v>
      </c>
      <c r="G46" s="195" t="s">
        <v>477</v>
      </c>
      <c r="H46" s="195" t="s">
        <v>476</v>
      </c>
      <c r="I46" s="195" t="s">
        <v>477</v>
      </c>
      <c r="J46" s="166">
        <v>1080</v>
      </c>
      <c r="K46" s="200">
        <v>45044</v>
      </c>
      <c r="L46" s="200">
        <v>45054</v>
      </c>
      <c r="M46" s="199">
        <v>1080</v>
      </c>
    </row>
    <row r="47" spans="1:13" ht="80.099999999999994" customHeight="1" x14ac:dyDescent="0.25">
      <c r="A47" s="169" t="s">
        <v>600</v>
      </c>
      <c r="B47" s="198" t="s">
        <v>339</v>
      </c>
      <c r="C47" s="177" t="s">
        <v>258</v>
      </c>
      <c r="D47" s="160" t="s">
        <v>371</v>
      </c>
      <c r="E47" s="195" t="s">
        <v>206</v>
      </c>
      <c r="F47" s="165" t="s">
        <v>372</v>
      </c>
      <c r="G47" s="177" t="s">
        <v>347</v>
      </c>
      <c r="H47" s="165" t="s">
        <v>372</v>
      </c>
      <c r="I47" s="177" t="s">
        <v>347</v>
      </c>
      <c r="J47" s="166">
        <v>3040</v>
      </c>
      <c r="K47" s="182">
        <v>45055</v>
      </c>
      <c r="L47" s="182" t="s">
        <v>538</v>
      </c>
      <c r="M47" s="199">
        <v>3040</v>
      </c>
    </row>
    <row r="48" spans="1:13" ht="80.099999999999994" customHeight="1" x14ac:dyDescent="0.25">
      <c r="A48" s="169" t="s">
        <v>601</v>
      </c>
      <c r="B48" s="198" t="s">
        <v>479</v>
      </c>
      <c r="C48" s="177" t="s">
        <v>258</v>
      </c>
      <c r="D48" s="160" t="s">
        <v>478</v>
      </c>
      <c r="E48" s="195" t="s">
        <v>206</v>
      </c>
      <c r="F48" s="165" t="s">
        <v>480</v>
      </c>
      <c r="G48" s="177" t="s">
        <v>481</v>
      </c>
      <c r="H48" s="165" t="s">
        <v>480</v>
      </c>
      <c r="I48" s="177" t="s">
        <v>481</v>
      </c>
      <c r="J48" s="166">
        <v>2352.3000000000002</v>
      </c>
      <c r="K48" s="182">
        <v>45055</v>
      </c>
      <c r="L48" s="182" t="s">
        <v>537</v>
      </c>
      <c r="M48" s="199">
        <v>2281.5</v>
      </c>
    </row>
    <row r="49" spans="1:13" ht="80.099999999999994" customHeight="1" x14ac:dyDescent="0.25">
      <c r="A49" s="169" t="s">
        <v>602</v>
      </c>
      <c r="B49" s="198" t="s">
        <v>482</v>
      </c>
      <c r="C49" s="177" t="s">
        <v>258</v>
      </c>
      <c r="D49" s="160" t="s">
        <v>509</v>
      </c>
      <c r="E49" s="195" t="s">
        <v>206</v>
      </c>
      <c r="F49" s="165" t="s">
        <v>483</v>
      </c>
      <c r="G49" s="177" t="s">
        <v>484</v>
      </c>
      <c r="H49" s="165" t="s">
        <v>483</v>
      </c>
      <c r="I49" s="177" t="s">
        <v>484</v>
      </c>
      <c r="J49" s="166">
        <v>300</v>
      </c>
      <c r="K49" s="182">
        <v>45061</v>
      </c>
      <c r="L49" s="182">
        <v>45061</v>
      </c>
      <c r="M49" s="199">
        <v>0</v>
      </c>
    </row>
    <row r="50" spans="1:13" ht="123.75" customHeight="1" x14ac:dyDescent="0.25">
      <c r="A50" s="169" t="s">
        <v>603</v>
      </c>
      <c r="B50" s="198" t="s">
        <v>485</v>
      </c>
      <c r="C50" s="177" t="s">
        <v>258</v>
      </c>
      <c r="D50" s="160" t="s">
        <v>510</v>
      </c>
      <c r="E50" s="195" t="s">
        <v>206</v>
      </c>
      <c r="F50" s="165" t="s">
        <v>486</v>
      </c>
      <c r="G50" s="177" t="s">
        <v>487</v>
      </c>
      <c r="H50" s="165" t="s">
        <v>486</v>
      </c>
      <c r="I50" s="177" t="s">
        <v>487</v>
      </c>
      <c r="J50" s="166">
        <v>34435</v>
      </c>
      <c r="K50" s="182">
        <v>45063</v>
      </c>
      <c r="L50" s="183"/>
      <c r="M50" s="199">
        <v>14217.7</v>
      </c>
    </row>
    <row r="51" spans="1:13" ht="174.6" customHeight="1" x14ac:dyDescent="0.25">
      <c r="A51" s="161" t="s">
        <v>604</v>
      </c>
      <c r="B51" s="198" t="s">
        <v>341</v>
      </c>
      <c r="C51" s="177" t="s">
        <v>258</v>
      </c>
      <c r="D51" s="165" t="s">
        <v>511</v>
      </c>
      <c r="E51" s="195" t="s">
        <v>207</v>
      </c>
      <c r="F51" s="165" t="s">
        <v>332</v>
      </c>
      <c r="G51" s="177" t="s">
        <v>349</v>
      </c>
      <c r="H51" s="160" t="s">
        <v>332</v>
      </c>
      <c r="I51" s="177" t="s">
        <v>349</v>
      </c>
      <c r="J51" s="166">
        <v>45989.5</v>
      </c>
      <c r="K51" s="182">
        <v>45103</v>
      </c>
      <c r="L51" s="183"/>
      <c r="M51" s="199">
        <v>0</v>
      </c>
    </row>
    <row r="52" spans="1:13" ht="156" customHeight="1" x14ac:dyDescent="0.25">
      <c r="A52" s="161" t="s">
        <v>605</v>
      </c>
      <c r="B52" s="198" t="s">
        <v>554</v>
      </c>
      <c r="C52" s="177" t="s">
        <v>258</v>
      </c>
      <c r="D52" s="165" t="s">
        <v>512</v>
      </c>
      <c r="E52" s="195" t="s">
        <v>207</v>
      </c>
      <c r="F52" s="165" t="s">
        <v>332</v>
      </c>
      <c r="G52" s="195" t="s">
        <v>349</v>
      </c>
      <c r="H52" s="165" t="s">
        <v>332</v>
      </c>
      <c r="I52" s="195" t="s">
        <v>349</v>
      </c>
      <c r="J52" s="166">
        <v>162922</v>
      </c>
      <c r="K52" s="182">
        <v>45103</v>
      </c>
      <c r="L52" s="183"/>
      <c r="M52" s="199">
        <v>45989.5</v>
      </c>
    </row>
    <row r="53" spans="1:13" ht="141.75" customHeight="1" x14ac:dyDescent="0.25">
      <c r="A53" s="161" t="s">
        <v>606</v>
      </c>
      <c r="B53" s="198" t="s">
        <v>488</v>
      </c>
      <c r="C53" s="177" t="s">
        <v>258</v>
      </c>
      <c r="D53" s="165" t="s">
        <v>556</v>
      </c>
      <c r="E53" s="195" t="s">
        <v>206</v>
      </c>
      <c r="F53" s="165" t="s">
        <v>489</v>
      </c>
      <c r="G53" s="195" t="s">
        <v>490</v>
      </c>
      <c r="H53" s="165" t="s">
        <v>489</v>
      </c>
      <c r="I53" s="195" t="s">
        <v>490</v>
      </c>
      <c r="J53" s="166">
        <v>136200</v>
      </c>
      <c r="K53" s="170" t="s">
        <v>552</v>
      </c>
      <c r="L53" s="205" t="s">
        <v>536</v>
      </c>
      <c r="M53" s="199">
        <v>0</v>
      </c>
    </row>
    <row r="54" spans="1:13" ht="143.4" customHeight="1" x14ac:dyDescent="0.25">
      <c r="A54" s="161" t="s">
        <v>607</v>
      </c>
      <c r="B54" s="198" t="s">
        <v>555</v>
      </c>
      <c r="C54" s="177" t="s">
        <v>258</v>
      </c>
      <c r="D54" s="165" t="s">
        <v>557</v>
      </c>
      <c r="E54" s="195" t="s">
        <v>206</v>
      </c>
      <c r="F54" s="165" t="s">
        <v>489</v>
      </c>
      <c r="G54" s="195" t="s">
        <v>490</v>
      </c>
      <c r="H54" s="165" t="s">
        <v>489</v>
      </c>
      <c r="I54" s="195" t="s">
        <v>490</v>
      </c>
      <c r="J54" s="166">
        <v>68100</v>
      </c>
      <c r="K54" s="170" t="s">
        <v>552</v>
      </c>
      <c r="L54" s="205" t="s">
        <v>536</v>
      </c>
      <c r="M54" s="199">
        <f>14792.5/1.22</f>
        <v>12125</v>
      </c>
    </row>
    <row r="55" spans="1:13" ht="96.75" customHeight="1" x14ac:dyDescent="0.25">
      <c r="A55" s="169" t="s">
        <v>608</v>
      </c>
      <c r="B55" s="198" t="s">
        <v>340</v>
      </c>
      <c r="C55" s="195" t="s">
        <v>258</v>
      </c>
      <c r="D55" s="165" t="s">
        <v>373</v>
      </c>
      <c r="E55" s="195" t="s">
        <v>206</v>
      </c>
      <c r="F55" s="168" t="s">
        <v>331</v>
      </c>
      <c r="G55" s="177" t="s">
        <v>348</v>
      </c>
      <c r="H55" s="162" t="s">
        <v>331</v>
      </c>
      <c r="I55" s="177" t="s">
        <v>348</v>
      </c>
      <c r="J55" s="166">
        <v>240</v>
      </c>
      <c r="K55" s="182">
        <v>45068</v>
      </c>
      <c r="L55" s="182" t="s">
        <v>352</v>
      </c>
      <c r="M55" s="199">
        <v>240</v>
      </c>
    </row>
    <row r="56" spans="1:13" ht="117.75" customHeight="1" x14ac:dyDescent="0.25">
      <c r="A56" s="169" t="s">
        <v>609</v>
      </c>
      <c r="B56" s="158" t="s">
        <v>369</v>
      </c>
      <c r="C56" s="177" t="s">
        <v>258</v>
      </c>
      <c r="D56" s="160" t="s">
        <v>368</v>
      </c>
      <c r="E56" s="195" t="s">
        <v>206</v>
      </c>
      <c r="F56" s="165" t="s">
        <v>337</v>
      </c>
      <c r="G56" s="177" t="s">
        <v>345</v>
      </c>
      <c r="H56" s="160" t="s">
        <v>337</v>
      </c>
      <c r="I56" s="177" t="s">
        <v>345</v>
      </c>
      <c r="J56" s="166">
        <v>15000</v>
      </c>
      <c r="K56" s="182">
        <v>45083</v>
      </c>
      <c r="L56" s="182" t="s">
        <v>351</v>
      </c>
      <c r="M56" s="199">
        <v>1164.05</v>
      </c>
    </row>
    <row r="57" spans="1:13" ht="159.75" customHeight="1" x14ac:dyDescent="0.25">
      <c r="A57" s="169" t="s">
        <v>610</v>
      </c>
      <c r="B57" s="198" t="s">
        <v>336</v>
      </c>
      <c r="C57" s="177" t="s">
        <v>258</v>
      </c>
      <c r="D57" s="160" t="s">
        <v>367</v>
      </c>
      <c r="E57" s="195" t="s">
        <v>206</v>
      </c>
      <c r="F57" s="165" t="s">
        <v>337</v>
      </c>
      <c r="G57" s="177" t="s">
        <v>345</v>
      </c>
      <c r="H57" s="160" t="s">
        <v>337</v>
      </c>
      <c r="I57" s="177" t="s">
        <v>345</v>
      </c>
      <c r="J57" s="166">
        <v>15000</v>
      </c>
      <c r="K57" s="182">
        <v>45083</v>
      </c>
      <c r="L57" s="182" t="s">
        <v>351</v>
      </c>
      <c r="M57" s="199">
        <v>158.08000000000001</v>
      </c>
    </row>
    <row r="58" spans="1:13" ht="136.5" customHeight="1" x14ac:dyDescent="0.25">
      <c r="A58" s="161" t="s">
        <v>611</v>
      </c>
      <c r="B58" s="198" t="s">
        <v>342</v>
      </c>
      <c r="C58" s="177" t="s">
        <v>258</v>
      </c>
      <c r="D58" s="170" t="s">
        <v>374</v>
      </c>
      <c r="E58" s="195" t="s">
        <v>206</v>
      </c>
      <c r="F58" s="165" t="s">
        <v>343</v>
      </c>
      <c r="G58" s="195" t="s">
        <v>344</v>
      </c>
      <c r="H58" s="165" t="s">
        <v>343</v>
      </c>
      <c r="I58" s="177" t="s">
        <v>344</v>
      </c>
      <c r="J58" s="166">
        <v>40000</v>
      </c>
      <c r="K58" s="182">
        <v>45078</v>
      </c>
      <c r="L58" s="182" t="s">
        <v>353</v>
      </c>
      <c r="M58" s="199">
        <v>11485.98</v>
      </c>
    </row>
    <row r="59" spans="1:13" ht="90.75" customHeight="1" x14ac:dyDescent="0.25">
      <c r="A59" s="161" t="s">
        <v>612</v>
      </c>
      <c r="B59" s="198" t="s">
        <v>492</v>
      </c>
      <c r="C59" s="177" t="s">
        <v>258</v>
      </c>
      <c r="D59" s="170" t="s">
        <v>491</v>
      </c>
      <c r="E59" s="195" t="s">
        <v>206</v>
      </c>
      <c r="F59" s="165" t="s">
        <v>493</v>
      </c>
      <c r="G59" s="195" t="s">
        <v>494</v>
      </c>
      <c r="H59" s="165" t="s">
        <v>493</v>
      </c>
      <c r="I59" s="195" t="s">
        <v>494</v>
      </c>
      <c r="J59" s="166">
        <v>15675</v>
      </c>
      <c r="K59" s="182">
        <v>45184</v>
      </c>
      <c r="L59" s="182" t="s">
        <v>495</v>
      </c>
      <c r="M59" s="199">
        <v>12966</v>
      </c>
    </row>
    <row r="60" spans="1:13" ht="102" customHeight="1" x14ac:dyDescent="0.25">
      <c r="A60" s="161" t="s">
        <v>613</v>
      </c>
      <c r="B60" s="198" t="s">
        <v>496</v>
      </c>
      <c r="C60" s="177" t="s">
        <v>258</v>
      </c>
      <c r="D60" s="170" t="s">
        <v>513</v>
      </c>
      <c r="E60" s="195" t="s">
        <v>206</v>
      </c>
      <c r="F60" s="165" t="s">
        <v>497</v>
      </c>
      <c r="G60" s="195" t="s">
        <v>498</v>
      </c>
      <c r="H60" s="165" t="s">
        <v>497</v>
      </c>
      <c r="I60" s="195" t="s">
        <v>498</v>
      </c>
      <c r="J60" s="166">
        <v>279</v>
      </c>
      <c r="K60" s="182">
        <v>45070</v>
      </c>
      <c r="L60" s="182">
        <v>45075</v>
      </c>
      <c r="M60" s="199">
        <v>279</v>
      </c>
    </row>
    <row r="61" spans="1:13" ht="97.5" customHeight="1" x14ac:dyDescent="0.25">
      <c r="A61" s="161" t="s">
        <v>614</v>
      </c>
      <c r="B61" s="198" t="s">
        <v>499</v>
      </c>
      <c r="C61" s="177" t="s">
        <v>258</v>
      </c>
      <c r="D61" s="170" t="s">
        <v>514</v>
      </c>
      <c r="E61" s="195" t="s">
        <v>206</v>
      </c>
      <c r="F61" s="165" t="s">
        <v>500</v>
      </c>
      <c r="G61" s="195" t="s">
        <v>877</v>
      </c>
      <c r="H61" s="165" t="s">
        <v>500</v>
      </c>
      <c r="I61" s="195" t="s">
        <v>877</v>
      </c>
      <c r="J61" s="166">
        <v>406.4</v>
      </c>
      <c r="K61" s="182">
        <v>45061</v>
      </c>
      <c r="L61" s="182">
        <v>45061</v>
      </c>
      <c r="M61" s="199">
        <v>0</v>
      </c>
    </row>
    <row r="62" spans="1:13" ht="80.099999999999994" customHeight="1" x14ac:dyDescent="0.25">
      <c r="A62" s="161" t="s">
        <v>615</v>
      </c>
      <c r="B62" s="198" t="s">
        <v>338</v>
      </c>
      <c r="C62" s="177" t="s">
        <v>258</v>
      </c>
      <c r="D62" s="160" t="s">
        <v>515</v>
      </c>
      <c r="E62" s="195" t="s">
        <v>206</v>
      </c>
      <c r="F62" s="165" t="s">
        <v>330</v>
      </c>
      <c r="G62" s="177" t="s">
        <v>346</v>
      </c>
      <c r="H62" s="160" t="s">
        <v>330</v>
      </c>
      <c r="I62" s="177" t="s">
        <v>346</v>
      </c>
      <c r="J62" s="166">
        <v>8548</v>
      </c>
      <c r="K62" s="182">
        <v>45071</v>
      </c>
      <c r="L62" s="182" t="s">
        <v>370</v>
      </c>
      <c r="M62" s="199">
        <v>8548</v>
      </c>
    </row>
    <row r="63" spans="1:13" ht="80.099999999999994" customHeight="1" x14ac:dyDescent="0.25">
      <c r="A63" s="179">
        <v>60</v>
      </c>
      <c r="B63" s="178" t="s">
        <v>394</v>
      </c>
      <c r="C63" s="177" t="s">
        <v>258</v>
      </c>
      <c r="D63" s="177" t="s">
        <v>516</v>
      </c>
      <c r="E63" s="195" t="s">
        <v>206</v>
      </c>
      <c r="F63" s="178" t="s">
        <v>395</v>
      </c>
      <c r="G63" s="177" t="s">
        <v>396</v>
      </c>
      <c r="H63" s="177" t="s">
        <v>395</v>
      </c>
      <c r="I63" s="177" t="s">
        <v>396</v>
      </c>
      <c r="J63" s="166">
        <v>5000</v>
      </c>
      <c r="K63" s="182">
        <v>45184</v>
      </c>
      <c r="L63" s="182">
        <v>45184</v>
      </c>
      <c r="M63" s="199">
        <v>5500</v>
      </c>
    </row>
    <row r="64" spans="1:13" ht="80.099999999999994" customHeight="1" x14ac:dyDescent="0.25">
      <c r="A64" s="202">
        <v>61</v>
      </c>
      <c r="B64" s="178" t="s">
        <v>398</v>
      </c>
      <c r="C64" s="177" t="s">
        <v>258</v>
      </c>
      <c r="D64" s="177" t="s">
        <v>397</v>
      </c>
      <c r="E64" s="195" t="s">
        <v>206</v>
      </c>
      <c r="F64" s="178" t="s">
        <v>399</v>
      </c>
      <c r="G64" s="177" t="s">
        <v>400</v>
      </c>
      <c r="H64" s="177" t="s">
        <v>399</v>
      </c>
      <c r="I64" s="177" t="s">
        <v>400</v>
      </c>
      <c r="J64" s="166">
        <v>93</v>
      </c>
      <c r="K64" s="182">
        <v>45074</v>
      </c>
      <c r="L64" s="190">
        <v>45075</v>
      </c>
      <c r="M64" s="199">
        <v>93</v>
      </c>
    </row>
    <row r="65" spans="1:13" s="185" customFormat="1" ht="80.099999999999994" customHeight="1" x14ac:dyDescent="0.25">
      <c r="A65" s="179">
        <v>62</v>
      </c>
      <c r="B65" s="178" t="s">
        <v>401</v>
      </c>
      <c r="C65" s="177" t="s">
        <v>258</v>
      </c>
      <c r="D65" s="177" t="s">
        <v>402</v>
      </c>
      <c r="E65" s="195" t="s">
        <v>206</v>
      </c>
      <c r="F65" s="178" t="s">
        <v>403</v>
      </c>
      <c r="G65" s="177" t="s">
        <v>404</v>
      </c>
      <c r="H65" s="177" t="s">
        <v>403</v>
      </c>
      <c r="I65" s="177" t="s">
        <v>404</v>
      </c>
      <c r="J65" s="166">
        <v>1106.3</v>
      </c>
      <c r="K65" s="182">
        <v>45075</v>
      </c>
      <c r="L65" s="182">
        <v>45126</v>
      </c>
      <c r="M65" s="199">
        <v>1106.3</v>
      </c>
    </row>
    <row r="66" spans="1:13" s="185" customFormat="1" ht="93.75" customHeight="1" x14ac:dyDescent="0.25">
      <c r="A66" s="180">
        <v>63</v>
      </c>
      <c r="B66" s="178" t="s">
        <v>405</v>
      </c>
      <c r="C66" s="177" t="s">
        <v>258</v>
      </c>
      <c r="D66" s="174" t="s">
        <v>736</v>
      </c>
      <c r="E66" s="174" t="s">
        <v>207</v>
      </c>
      <c r="F66" s="174" t="s">
        <v>737</v>
      </c>
      <c r="G66" s="174" t="s">
        <v>696</v>
      </c>
      <c r="H66" s="157" t="s">
        <v>695</v>
      </c>
      <c r="I66" s="174" t="s">
        <v>619</v>
      </c>
      <c r="J66" s="199">
        <v>34958.400000000001</v>
      </c>
      <c r="K66" s="182">
        <v>45140</v>
      </c>
      <c r="L66" s="194">
        <v>45505</v>
      </c>
      <c r="M66" s="199">
        <v>34958.400000000001</v>
      </c>
    </row>
    <row r="67" spans="1:13" s="185" customFormat="1" ht="80.099999999999994" customHeight="1" x14ac:dyDescent="0.25">
      <c r="A67" s="179">
        <v>64</v>
      </c>
      <c r="B67" s="178" t="s">
        <v>407</v>
      </c>
      <c r="C67" s="177" t="s">
        <v>258</v>
      </c>
      <c r="D67" s="177" t="s">
        <v>406</v>
      </c>
      <c r="E67" s="195" t="s">
        <v>236</v>
      </c>
      <c r="F67" s="178" t="s">
        <v>408</v>
      </c>
      <c r="G67" s="177" t="s">
        <v>409</v>
      </c>
      <c r="H67" s="177" t="s">
        <v>408</v>
      </c>
      <c r="I67" s="177" t="s">
        <v>409</v>
      </c>
      <c r="J67" s="166">
        <v>4329</v>
      </c>
      <c r="K67" s="182">
        <v>45077</v>
      </c>
      <c r="L67" s="184">
        <v>45099</v>
      </c>
      <c r="M67" s="199">
        <v>4329</v>
      </c>
    </row>
    <row r="68" spans="1:13" s="201" customFormat="1" ht="80.099999999999994" customHeight="1" x14ac:dyDescent="0.25">
      <c r="A68" s="179">
        <v>65</v>
      </c>
      <c r="B68" s="178" t="s">
        <v>411</v>
      </c>
      <c r="C68" s="177" t="s">
        <v>258</v>
      </c>
      <c r="D68" s="177" t="s">
        <v>410</v>
      </c>
      <c r="E68" s="195" t="s">
        <v>206</v>
      </c>
      <c r="F68" s="178" t="s">
        <v>412</v>
      </c>
      <c r="G68" s="177" t="s">
        <v>413</v>
      </c>
      <c r="H68" s="177" t="s">
        <v>412</v>
      </c>
      <c r="I68" s="177" t="s">
        <v>413</v>
      </c>
      <c r="J68" s="166">
        <v>1332</v>
      </c>
      <c r="K68" s="182">
        <v>45075</v>
      </c>
      <c r="L68" s="183">
        <v>45096</v>
      </c>
      <c r="M68" s="199">
        <v>1332</v>
      </c>
    </row>
    <row r="69" spans="1:13" ht="136.5" customHeight="1" x14ac:dyDescent="0.25">
      <c r="A69" s="179">
        <v>66</v>
      </c>
      <c r="B69" s="178" t="s">
        <v>192</v>
      </c>
      <c r="C69" s="177" t="s">
        <v>258</v>
      </c>
      <c r="D69" s="177" t="s">
        <v>414</v>
      </c>
      <c r="E69" s="195" t="s">
        <v>206</v>
      </c>
      <c r="F69" s="177" t="s">
        <v>415</v>
      </c>
      <c r="G69" s="177" t="s">
        <v>732</v>
      </c>
      <c r="H69" s="159" t="s">
        <v>415</v>
      </c>
      <c r="I69" s="177" t="s">
        <v>732</v>
      </c>
      <c r="J69" s="166">
        <v>663.4</v>
      </c>
      <c r="K69" s="182">
        <v>45062</v>
      </c>
      <c r="L69" s="182">
        <v>45062</v>
      </c>
      <c r="M69" s="199">
        <v>663.4</v>
      </c>
    </row>
    <row r="70" spans="1:13" ht="142.5" customHeight="1" x14ac:dyDescent="0.25">
      <c r="A70" s="180">
        <v>67</v>
      </c>
      <c r="B70" s="158" t="s">
        <v>416</v>
      </c>
      <c r="C70" s="159" t="s">
        <v>258</v>
      </c>
      <c r="D70" s="156" t="s">
        <v>738</v>
      </c>
      <c r="E70" s="195" t="s">
        <v>207</v>
      </c>
      <c r="F70" s="212" t="s">
        <v>739</v>
      </c>
      <c r="G70" s="174" t="s">
        <v>631</v>
      </c>
      <c r="H70" s="174" t="s">
        <v>633</v>
      </c>
      <c r="I70" s="174" t="s">
        <v>634</v>
      </c>
      <c r="J70" s="166">
        <v>65000</v>
      </c>
      <c r="K70" s="154">
        <v>45138</v>
      </c>
      <c r="L70" s="154" t="s">
        <v>740</v>
      </c>
      <c r="M70" s="199">
        <v>11418</v>
      </c>
    </row>
    <row r="71" spans="1:13" ht="80.099999999999994" customHeight="1" x14ac:dyDescent="0.25">
      <c r="A71" s="179">
        <v>68</v>
      </c>
      <c r="B71" s="178" t="s">
        <v>418</v>
      </c>
      <c r="C71" s="177" t="s">
        <v>258</v>
      </c>
      <c r="D71" s="177" t="s">
        <v>417</v>
      </c>
      <c r="E71" s="195" t="s">
        <v>206</v>
      </c>
      <c r="F71" s="178" t="s">
        <v>419</v>
      </c>
      <c r="G71" s="177" t="s">
        <v>420</v>
      </c>
      <c r="H71" s="177" t="s">
        <v>632</v>
      </c>
      <c r="I71" s="177" t="s">
        <v>420</v>
      </c>
      <c r="J71" s="166">
        <v>18000</v>
      </c>
      <c r="K71" s="182">
        <v>45099</v>
      </c>
      <c r="L71" s="182">
        <v>45464</v>
      </c>
      <c r="M71" s="199">
        <v>9000</v>
      </c>
    </row>
    <row r="72" spans="1:13" ht="80.099999999999994" customHeight="1" x14ac:dyDescent="0.25">
      <c r="A72" s="202">
        <v>69</v>
      </c>
      <c r="B72" s="178" t="s">
        <v>421</v>
      </c>
      <c r="C72" s="177" t="s">
        <v>258</v>
      </c>
      <c r="D72" s="181" t="s">
        <v>385</v>
      </c>
      <c r="E72" s="173" t="s">
        <v>206</v>
      </c>
      <c r="F72" s="164" t="s">
        <v>187</v>
      </c>
      <c r="G72" s="173" t="s">
        <v>534</v>
      </c>
      <c r="H72" s="164" t="s">
        <v>187</v>
      </c>
      <c r="I72" s="173" t="s">
        <v>534</v>
      </c>
      <c r="J72" s="166">
        <v>15375.64</v>
      </c>
      <c r="K72" s="184">
        <v>45108</v>
      </c>
      <c r="L72" s="182">
        <v>45473</v>
      </c>
      <c r="M72" s="199">
        <v>15375.64</v>
      </c>
    </row>
    <row r="73" spans="1:13" ht="80.099999999999994" customHeight="1" x14ac:dyDescent="0.25">
      <c r="A73" s="202">
        <v>70</v>
      </c>
      <c r="B73" s="178" t="s">
        <v>423</v>
      </c>
      <c r="C73" s="177" t="s">
        <v>258</v>
      </c>
      <c r="D73" s="181" t="s">
        <v>387</v>
      </c>
      <c r="E73" s="173" t="s">
        <v>206</v>
      </c>
      <c r="F73" s="173" t="s">
        <v>188</v>
      </c>
      <c r="G73" s="173" t="s">
        <v>530</v>
      </c>
      <c r="H73" s="164" t="s">
        <v>188</v>
      </c>
      <c r="I73" s="164" t="s">
        <v>530</v>
      </c>
      <c r="J73" s="166">
        <v>14196</v>
      </c>
      <c r="K73" s="184">
        <v>45108</v>
      </c>
      <c r="L73" s="182">
        <v>45473</v>
      </c>
      <c r="M73" s="199">
        <v>14196</v>
      </c>
    </row>
    <row r="74" spans="1:13" ht="80.099999999999994" customHeight="1" x14ac:dyDescent="0.25">
      <c r="A74" s="202">
        <v>71</v>
      </c>
      <c r="B74" s="178" t="s">
        <v>428</v>
      </c>
      <c r="C74" s="177" t="s">
        <v>258</v>
      </c>
      <c r="D74" s="181" t="s">
        <v>388</v>
      </c>
      <c r="E74" s="173" t="s">
        <v>206</v>
      </c>
      <c r="F74" s="164" t="s">
        <v>189</v>
      </c>
      <c r="G74" s="164" t="s">
        <v>526</v>
      </c>
      <c r="H74" s="164" t="s">
        <v>189</v>
      </c>
      <c r="I74" s="164" t="s">
        <v>526</v>
      </c>
      <c r="J74" s="166">
        <v>12600</v>
      </c>
      <c r="K74" s="184">
        <v>45108</v>
      </c>
      <c r="L74" s="182">
        <v>45473</v>
      </c>
      <c r="M74" s="199">
        <v>12600</v>
      </c>
    </row>
    <row r="75" spans="1:13" ht="80.099999999999994" customHeight="1" x14ac:dyDescent="0.25">
      <c r="A75" s="202">
        <v>72</v>
      </c>
      <c r="B75" s="178" t="s">
        <v>424</v>
      </c>
      <c r="C75" s="177" t="s">
        <v>258</v>
      </c>
      <c r="D75" s="181" t="s">
        <v>389</v>
      </c>
      <c r="E75" s="173" t="s">
        <v>206</v>
      </c>
      <c r="F75" s="164" t="s">
        <v>11</v>
      </c>
      <c r="G75" s="173" t="s">
        <v>525</v>
      </c>
      <c r="H75" s="164" t="s">
        <v>11</v>
      </c>
      <c r="I75" s="164" t="s">
        <v>525</v>
      </c>
      <c r="J75" s="166">
        <v>23907.41</v>
      </c>
      <c r="K75" s="184">
        <v>45108</v>
      </c>
      <c r="L75" s="182">
        <v>45473</v>
      </c>
      <c r="M75" s="199">
        <v>23100</v>
      </c>
    </row>
    <row r="76" spans="1:13" ht="80.099999999999994" customHeight="1" x14ac:dyDescent="0.25">
      <c r="A76" s="202">
        <v>73</v>
      </c>
      <c r="B76" s="178" t="s">
        <v>425</v>
      </c>
      <c r="C76" s="177" t="s">
        <v>258</v>
      </c>
      <c r="D76" s="181" t="s">
        <v>390</v>
      </c>
      <c r="E76" s="173" t="s">
        <v>206</v>
      </c>
      <c r="F76" s="164" t="s">
        <v>190</v>
      </c>
      <c r="G76" s="164" t="s">
        <v>531</v>
      </c>
      <c r="H76" s="164" t="s">
        <v>190</v>
      </c>
      <c r="I76" s="164" t="s">
        <v>531</v>
      </c>
      <c r="J76" s="166">
        <v>9303.77</v>
      </c>
      <c r="K76" s="184">
        <v>45108</v>
      </c>
      <c r="L76" s="182">
        <v>45473</v>
      </c>
      <c r="M76" s="199">
        <v>9303.77</v>
      </c>
    </row>
    <row r="77" spans="1:13" ht="80.099999999999994" customHeight="1" x14ac:dyDescent="0.25">
      <c r="A77" s="202">
        <v>74</v>
      </c>
      <c r="B77" s="178" t="s">
        <v>429</v>
      </c>
      <c r="C77" s="177" t="s">
        <v>258</v>
      </c>
      <c r="D77" s="181" t="s">
        <v>391</v>
      </c>
      <c r="E77" s="173" t="s">
        <v>206</v>
      </c>
      <c r="F77" s="164" t="s">
        <v>191</v>
      </c>
      <c r="G77" s="164" t="s">
        <v>532</v>
      </c>
      <c r="H77" s="164" t="s">
        <v>191</v>
      </c>
      <c r="I77" s="164" t="s">
        <v>532</v>
      </c>
      <c r="J77" s="166">
        <v>3415.09</v>
      </c>
      <c r="K77" s="184">
        <v>45108</v>
      </c>
      <c r="L77" s="182">
        <v>45473</v>
      </c>
      <c r="M77" s="199">
        <v>3415.09</v>
      </c>
    </row>
    <row r="78" spans="1:13" ht="80.099999999999994" customHeight="1" x14ac:dyDescent="0.25">
      <c r="A78" s="202">
        <v>75</v>
      </c>
      <c r="B78" s="178" t="s">
        <v>426</v>
      </c>
      <c r="C78" s="177" t="s">
        <v>258</v>
      </c>
      <c r="D78" s="181" t="s">
        <v>392</v>
      </c>
      <c r="E78" s="173" t="s">
        <v>206</v>
      </c>
      <c r="F78" s="164" t="s">
        <v>528</v>
      </c>
      <c r="G78" s="164" t="s">
        <v>527</v>
      </c>
      <c r="H78" s="164" t="s">
        <v>528</v>
      </c>
      <c r="I78" s="164" t="s">
        <v>527</v>
      </c>
      <c r="J78" s="166">
        <v>19250</v>
      </c>
      <c r="K78" s="184">
        <v>45108</v>
      </c>
      <c r="L78" s="182">
        <v>45473</v>
      </c>
      <c r="M78" s="199">
        <v>19250</v>
      </c>
    </row>
    <row r="79" spans="1:13" ht="80.099999999999994" customHeight="1" x14ac:dyDescent="0.25">
      <c r="A79" s="202">
        <v>76</v>
      </c>
      <c r="B79" s="178" t="s">
        <v>427</v>
      </c>
      <c r="C79" s="177" t="s">
        <v>258</v>
      </c>
      <c r="D79" s="181" t="s">
        <v>393</v>
      </c>
      <c r="E79" s="173" t="s">
        <v>206</v>
      </c>
      <c r="F79" s="164" t="s">
        <v>529</v>
      </c>
      <c r="G79" s="164" t="s">
        <v>524</v>
      </c>
      <c r="H79" s="164" t="s">
        <v>529</v>
      </c>
      <c r="I79" s="164" t="s">
        <v>524</v>
      </c>
      <c r="J79" s="166">
        <v>8320</v>
      </c>
      <c r="K79" s="184">
        <v>45108</v>
      </c>
      <c r="L79" s="182">
        <v>45473</v>
      </c>
      <c r="M79" s="199">
        <v>8320</v>
      </c>
    </row>
    <row r="80" spans="1:13" ht="80.099999999999994" customHeight="1" x14ac:dyDescent="0.25">
      <c r="A80" s="202">
        <v>77</v>
      </c>
      <c r="B80" s="178" t="s">
        <v>422</v>
      </c>
      <c r="C80" s="177" t="s">
        <v>258</v>
      </c>
      <c r="D80" s="181" t="s">
        <v>386</v>
      </c>
      <c r="E80" s="174" t="s">
        <v>206</v>
      </c>
      <c r="F80" s="159" t="s">
        <v>541</v>
      </c>
      <c r="G80" s="159" t="s">
        <v>539</v>
      </c>
      <c r="H80" s="159" t="s">
        <v>541</v>
      </c>
      <c r="I80" s="159" t="s">
        <v>540</v>
      </c>
      <c r="J80" s="166">
        <v>11739</v>
      </c>
      <c r="K80" s="184">
        <v>45108</v>
      </c>
      <c r="L80" s="182">
        <v>45473</v>
      </c>
      <c r="M80" s="199">
        <v>11739</v>
      </c>
    </row>
    <row r="81" spans="1:13" ht="119.25" customHeight="1" x14ac:dyDescent="0.25">
      <c r="A81" s="179">
        <v>78</v>
      </c>
      <c r="B81" s="178" t="s">
        <v>430</v>
      </c>
      <c r="C81" s="177" t="s">
        <v>258</v>
      </c>
      <c r="D81" s="177" t="s">
        <v>431</v>
      </c>
      <c r="E81" s="173" t="s">
        <v>206</v>
      </c>
      <c r="F81" s="178" t="s">
        <v>432</v>
      </c>
      <c r="G81" s="177" t="s">
        <v>433</v>
      </c>
      <c r="H81" s="177" t="s">
        <v>432</v>
      </c>
      <c r="I81" s="177" t="s">
        <v>433</v>
      </c>
      <c r="J81" s="166">
        <v>25200</v>
      </c>
      <c r="K81" s="183">
        <v>45096</v>
      </c>
      <c r="L81" s="183"/>
      <c r="M81" s="199">
        <v>0</v>
      </c>
    </row>
    <row r="82" spans="1:13" ht="80.099999999999994" customHeight="1" x14ac:dyDescent="0.25">
      <c r="A82" s="179">
        <v>79</v>
      </c>
      <c r="B82" s="178" t="s">
        <v>434</v>
      </c>
      <c r="C82" s="177" t="s">
        <v>258</v>
      </c>
      <c r="D82" s="177" t="s">
        <v>517</v>
      </c>
      <c r="E82" s="173" t="s">
        <v>206</v>
      </c>
      <c r="F82" s="177" t="s">
        <v>435</v>
      </c>
      <c r="G82" s="177" t="s">
        <v>436</v>
      </c>
      <c r="H82" s="177" t="s">
        <v>435</v>
      </c>
      <c r="I82" s="177" t="s">
        <v>436</v>
      </c>
      <c r="J82" s="166">
        <v>350</v>
      </c>
      <c r="K82" s="182">
        <v>45089</v>
      </c>
      <c r="L82" s="183">
        <v>45111</v>
      </c>
      <c r="M82" s="199">
        <v>346.5</v>
      </c>
    </row>
    <row r="83" spans="1:13" ht="80.099999999999994" customHeight="1" x14ac:dyDescent="0.25">
      <c r="A83" s="179">
        <v>80</v>
      </c>
      <c r="B83" s="178" t="s">
        <v>437</v>
      </c>
      <c r="C83" s="177" t="s">
        <v>258</v>
      </c>
      <c r="D83" s="177" t="s">
        <v>1023</v>
      </c>
      <c r="E83" s="173" t="s">
        <v>206</v>
      </c>
      <c r="F83" s="177" t="s">
        <v>438</v>
      </c>
      <c r="G83" s="177" t="s">
        <v>439</v>
      </c>
      <c r="H83" s="177" t="s">
        <v>438</v>
      </c>
      <c r="I83" s="177" t="s">
        <v>439</v>
      </c>
      <c r="J83" s="166">
        <v>1047.5</v>
      </c>
      <c r="K83" s="182">
        <v>45089</v>
      </c>
      <c r="L83" s="183">
        <v>45105</v>
      </c>
      <c r="M83" s="199">
        <v>1047.5</v>
      </c>
    </row>
    <row r="84" spans="1:13" ht="80.099999999999994" customHeight="1" x14ac:dyDescent="0.25">
      <c r="A84" s="179">
        <v>81</v>
      </c>
      <c r="B84" s="178" t="s">
        <v>441</v>
      </c>
      <c r="C84" s="177" t="s">
        <v>258</v>
      </c>
      <c r="D84" s="177" t="s">
        <v>440</v>
      </c>
      <c r="E84" s="173" t="s">
        <v>206</v>
      </c>
      <c r="F84" s="178" t="s">
        <v>442</v>
      </c>
      <c r="G84" s="177" t="s">
        <v>443</v>
      </c>
      <c r="H84" s="177" t="s">
        <v>442</v>
      </c>
      <c r="I84" s="177" t="s">
        <v>443</v>
      </c>
      <c r="J84" s="166">
        <v>186.5</v>
      </c>
      <c r="K84" s="193">
        <v>45092</v>
      </c>
      <c r="L84" s="200">
        <v>46187</v>
      </c>
      <c r="M84" s="199">
        <v>186.5</v>
      </c>
    </row>
    <row r="85" spans="1:13" ht="80.099999999999994" customHeight="1" x14ac:dyDescent="0.25">
      <c r="A85" s="179">
        <v>82</v>
      </c>
      <c r="B85" s="178" t="s">
        <v>520</v>
      </c>
      <c r="C85" s="177" t="s">
        <v>258</v>
      </c>
      <c r="D85" s="177" t="s">
        <v>519</v>
      </c>
      <c r="E85" s="173" t="s">
        <v>206</v>
      </c>
      <c r="F85" s="177" t="s">
        <v>535</v>
      </c>
      <c r="G85" s="177" t="s">
        <v>518</v>
      </c>
      <c r="H85" s="177" t="s">
        <v>535</v>
      </c>
      <c r="I85" s="177" t="s">
        <v>518</v>
      </c>
      <c r="J85" s="166">
        <v>308.23</v>
      </c>
      <c r="K85" s="182">
        <v>45093</v>
      </c>
      <c r="L85" s="200" t="s">
        <v>542</v>
      </c>
      <c r="M85" s="199">
        <v>280.33</v>
      </c>
    </row>
    <row r="86" spans="1:13" ht="80.099999999999994" customHeight="1" x14ac:dyDescent="0.25">
      <c r="A86" s="179">
        <v>83</v>
      </c>
      <c r="B86" s="178" t="s">
        <v>543</v>
      </c>
      <c r="C86" s="177" t="s">
        <v>258</v>
      </c>
      <c r="D86" s="177" t="s">
        <v>544</v>
      </c>
      <c r="E86" s="173" t="s">
        <v>206</v>
      </c>
      <c r="F86" s="178" t="s">
        <v>545</v>
      </c>
      <c r="G86" s="177" t="s">
        <v>878</v>
      </c>
      <c r="H86" s="177" t="s">
        <v>545</v>
      </c>
      <c r="I86" s="177" t="s">
        <v>878</v>
      </c>
      <c r="J86" s="166">
        <v>900</v>
      </c>
      <c r="K86" s="182">
        <v>45098</v>
      </c>
      <c r="L86" s="182">
        <v>45211</v>
      </c>
      <c r="M86" s="199">
        <v>900</v>
      </c>
    </row>
    <row r="87" spans="1:13" ht="80.099999999999994" customHeight="1" x14ac:dyDescent="0.25">
      <c r="A87" s="179">
        <v>84</v>
      </c>
      <c r="B87" s="178" t="s">
        <v>546</v>
      </c>
      <c r="C87" s="177" t="s">
        <v>258</v>
      </c>
      <c r="D87" s="177" t="s">
        <v>549</v>
      </c>
      <c r="E87" s="173" t="s">
        <v>206</v>
      </c>
      <c r="F87" s="178" t="s">
        <v>547</v>
      </c>
      <c r="G87" s="177" t="s">
        <v>548</v>
      </c>
      <c r="H87" s="177" t="s">
        <v>547</v>
      </c>
      <c r="I87" s="177" t="s">
        <v>548</v>
      </c>
      <c r="J87" s="166">
        <v>483.5</v>
      </c>
      <c r="K87" s="182">
        <v>45099</v>
      </c>
      <c r="L87" s="182">
        <v>45099</v>
      </c>
      <c r="M87" s="199">
        <v>483.5</v>
      </c>
    </row>
    <row r="88" spans="1:13" ht="141" customHeight="1" x14ac:dyDescent="0.25">
      <c r="A88" s="179">
        <v>85</v>
      </c>
      <c r="B88" s="163" t="s">
        <v>550</v>
      </c>
      <c r="C88" s="177" t="s">
        <v>258</v>
      </c>
      <c r="D88" s="173" t="s">
        <v>984</v>
      </c>
      <c r="E88" s="195" t="s">
        <v>551</v>
      </c>
      <c r="F88" s="195" t="s">
        <v>967</v>
      </c>
      <c r="G88" s="195" t="s">
        <v>968</v>
      </c>
      <c r="H88" s="195" t="s">
        <v>967</v>
      </c>
      <c r="I88" s="195" t="s">
        <v>968</v>
      </c>
      <c r="J88" s="166">
        <v>1072500</v>
      </c>
      <c r="K88" s="183">
        <v>45322</v>
      </c>
      <c r="L88" s="183">
        <v>46417</v>
      </c>
      <c r="M88" s="199">
        <v>0</v>
      </c>
    </row>
    <row r="89" spans="1:13" s="176" customFormat="1" ht="80.099999999999994" customHeight="1" x14ac:dyDescent="0.25">
      <c r="A89" s="158">
        <v>86</v>
      </c>
      <c r="B89" s="208" t="s">
        <v>622</v>
      </c>
      <c r="C89" s="159" t="s">
        <v>258</v>
      </c>
      <c r="D89" s="159" t="s">
        <v>1147</v>
      </c>
      <c r="E89" s="174" t="s">
        <v>206</v>
      </c>
      <c r="F89" s="159" t="s">
        <v>694</v>
      </c>
      <c r="G89" s="174" t="s">
        <v>210</v>
      </c>
      <c r="H89" s="159" t="s">
        <v>623</v>
      </c>
      <c r="I89" s="174" t="s">
        <v>210</v>
      </c>
      <c r="J89" s="208">
        <v>4917.6000000000004</v>
      </c>
      <c r="K89" s="183">
        <v>45120</v>
      </c>
      <c r="L89" s="183">
        <v>45485</v>
      </c>
      <c r="M89" s="199">
        <v>5998.8</v>
      </c>
    </row>
    <row r="90" spans="1:13" ht="104.25" customHeight="1" x14ac:dyDescent="0.25">
      <c r="A90" s="178">
        <v>87</v>
      </c>
      <c r="B90" s="178" t="s">
        <v>620</v>
      </c>
      <c r="C90" s="177" t="s">
        <v>258</v>
      </c>
      <c r="D90" s="165" t="s">
        <v>741</v>
      </c>
      <c r="E90" s="173" t="s">
        <v>206</v>
      </c>
      <c r="F90" s="160" t="s">
        <v>616</v>
      </c>
      <c r="G90" s="177" t="s">
        <v>635</v>
      </c>
      <c r="H90" s="160" t="s">
        <v>616</v>
      </c>
      <c r="I90" s="177" t="s">
        <v>621</v>
      </c>
      <c r="J90" s="166">
        <v>10508.5</v>
      </c>
      <c r="K90" s="164" t="s">
        <v>742</v>
      </c>
      <c r="L90" s="196">
        <v>45288</v>
      </c>
      <c r="M90" s="199">
        <v>10508.5</v>
      </c>
    </row>
    <row r="91" spans="1:13" ht="80.099999999999994" customHeight="1" x14ac:dyDescent="0.25">
      <c r="A91" s="178">
        <v>88</v>
      </c>
      <c r="B91" s="178">
        <v>9888925710</v>
      </c>
      <c r="C91" s="177" t="s">
        <v>258</v>
      </c>
      <c r="D91" s="177" t="s">
        <v>985</v>
      </c>
      <c r="E91" s="173" t="s">
        <v>206</v>
      </c>
      <c r="F91" s="178" t="s">
        <v>624</v>
      </c>
      <c r="G91" s="173" t="s">
        <v>743</v>
      </c>
      <c r="H91" s="177" t="s">
        <v>624</v>
      </c>
      <c r="I91" s="173" t="s">
        <v>743</v>
      </c>
      <c r="J91" s="166">
        <v>48500</v>
      </c>
      <c r="K91" s="164" t="s">
        <v>986</v>
      </c>
      <c r="L91" s="159"/>
      <c r="M91" s="199">
        <v>39000</v>
      </c>
    </row>
    <row r="92" spans="1:13" ht="80.099999999999994" customHeight="1" x14ac:dyDescent="0.25">
      <c r="A92" s="178">
        <v>89</v>
      </c>
      <c r="B92" s="178" t="s">
        <v>625</v>
      </c>
      <c r="C92" s="177" t="s">
        <v>258</v>
      </c>
      <c r="D92" s="160" t="s">
        <v>617</v>
      </c>
      <c r="E92" s="173" t="s">
        <v>206</v>
      </c>
      <c r="F92" s="178" t="s">
        <v>626</v>
      </c>
      <c r="G92" s="177" t="s">
        <v>627</v>
      </c>
      <c r="H92" s="160" t="s">
        <v>618</v>
      </c>
      <c r="I92" s="177" t="s">
        <v>627</v>
      </c>
      <c r="J92" s="166">
        <v>400</v>
      </c>
      <c r="K92" s="164" t="s">
        <v>744</v>
      </c>
      <c r="L92" s="203" t="s">
        <v>745</v>
      </c>
      <c r="M92" s="199">
        <v>400</v>
      </c>
    </row>
    <row r="93" spans="1:13" ht="124.5" customHeight="1" x14ac:dyDescent="0.25">
      <c r="A93" s="178">
        <v>90</v>
      </c>
      <c r="B93" s="163" t="s">
        <v>628</v>
      </c>
      <c r="C93" s="164" t="s">
        <v>258</v>
      </c>
      <c r="D93" s="164" t="s">
        <v>746</v>
      </c>
      <c r="E93" s="173" t="s">
        <v>206</v>
      </c>
      <c r="F93" s="164" t="s">
        <v>629</v>
      </c>
      <c r="G93" s="164" t="s">
        <v>630</v>
      </c>
      <c r="H93" s="164" t="s">
        <v>629</v>
      </c>
      <c r="I93" s="164" t="s">
        <v>630</v>
      </c>
      <c r="J93" s="166">
        <v>35200</v>
      </c>
      <c r="K93" s="164" t="s">
        <v>747</v>
      </c>
      <c r="L93" s="203">
        <v>45492</v>
      </c>
      <c r="M93" s="199">
        <v>17600</v>
      </c>
    </row>
    <row r="94" spans="1:13" ht="80.099999999999994" customHeight="1" x14ac:dyDescent="0.25">
      <c r="A94" s="178">
        <v>91</v>
      </c>
      <c r="B94" s="178" t="s">
        <v>640</v>
      </c>
      <c r="C94" s="164" t="s">
        <v>258</v>
      </c>
      <c r="D94" s="177" t="s">
        <v>748</v>
      </c>
      <c r="E94" s="173" t="s">
        <v>206</v>
      </c>
      <c r="F94" s="177" t="s">
        <v>493</v>
      </c>
      <c r="G94" s="177" t="s">
        <v>494</v>
      </c>
      <c r="H94" s="177" t="s">
        <v>493</v>
      </c>
      <c r="I94" s="177" t="s">
        <v>494</v>
      </c>
      <c r="J94" s="166">
        <v>3870</v>
      </c>
      <c r="K94" s="182">
        <v>45184</v>
      </c>
      <c r="L94" s="182">
        <v>45185</v>
      </c>
      <c r="M94" s="199">
        <v>0</v>
      </c>
    </row>
    <row r="95" spans="1:13" ht="80.099999999999994" customHeight="1" x14ac:dyDescent="0.25">
      <c r="A95" s="175">
        <v>92</v>
      </c>
      <c r="B95" s="163" t="s">
        <v>622</v>
      </c>
      <c r="C95" s="164" t="s">
        <v>258</v>
      </c>
      <c r="D95" s="165" t="s">
        <v>1151</v>
      </c>
      <c r="E95" s="173" t="s">
        <v>206</v>
      </c>
      <c r="F95" s="160" t="s">
        <v>1152</v>
      </c>
      <c r="G95" s="163" t="s">
        <v>1153</v>
      </c>
      <c r="H95" s="160" t="s">
        <v>1152</v>
      </c>
      <c r="I95" s="163" t="s">
        <v>1153</v>
      </c>
      <c r="J95" s="229">
        <v>4917.6000000000004</v>
      </c>
      <c r="K95" s="184">
        <v>45120</v>
      </c>
      <c r="L95" s="204" t="s">
        <v>1154</v>
      </c>
      <c r="M95" s="199">
        <v>5998.8</v>
      </c>
    </row>
    <row r="96" spans="1:13" ht="80.099999999999994" customHeight="1" x14ac:dyDescent="0.25">
      <c r="A96" s="163">
        <v>93</v>
      </c>
      <c r="B96" s="178" t="s">
        <v>641</v>
      </c>
      <c r="C96" s="164" t="s">
        <v>258</v>
      </c>
      <c r="D96" s="177" t="s">
        <v>749</v>
      </c>
      <c r="E96" s="173" t="s">
        <v>206</v>
      </c>
      <c r="F96" s="178" t="s">
        <v>642</v>
      </c>
      <c r="G96" s="177" t="s">
        <v>643</v>
      </c>
      <c r="H96" s="177" t="s">
        <v>642</v>
      </c>
      <c r="I96" s="177" t="s">
        <v>643</v>
      </c>
      <c r="J96" s="166">
        <v>1100</v>
      </c>
      <c r="K96" s="190">
        <v>45135</v>
      </c>
      <c r="L96" s="190">
        <v>45168</v>
      </c>
      <c r="M96" s="199">
        <v>1100</v>
      </c>
    </row>
    <row r="97" spans="1:13" s="207" customFormat="1" ht="80.099999999999994" customHeight="1" x14ac:dyDescent="0.25">
      <c r="A97" s="163">
        <v>94</v>
      </c>
      <c r="B97" s="163" t="s">
        <v>644</v>
      </c>
      <c r="C97" s="164" t="s">
        <v>258</v>
      </c>
      <c r="D97" s="160" t="s">
        <v>750</v>
      </c>
      <c r="E97" s="173" t="s">
        <v>206</v>
      </c>
      <c r="F97" s="160" t="s">
        <v>636</v>
      </c>
      <c r="G97" s="164" t="s">
        <v>656</v>
      </c>
      <c r="H97" s="160" t="s">
        <v>636</v>
      </c>
      <c r="I97" s="164" t="s">
        <v>656</v>
      </c>
      <c r="J97" s="166">
        <v>2700</v>
      </c>
      <c r="K97" s="196" t="s">
        <v>751</v>
      </c>
      <c r="L97" s="204">
        <v>46295</v>
      </c>
      <c r="M97" s="199">
        <v>2700</v>
      </c>
    </row>
    <row r="98" spans="1:13" ht="124.5" customHeight="1" x14ac:dyDescent="0.25">
      <c r="A98" s="178">
        <v>95</v>
      </c>
      <c r="B98" s="178" t="s">
        <v>651</v>
      </c>
      <c r="C98" s="164" t="s">
        <v>258</v>
      </c>
      <c r="D98" s="177" t="s">
        <v>752</v>
      </c>
      <c r="E98" s="173" t="s">
        <v>206</v>
      </c>
      <c r="F98" s="177" t="s">
        <v>645</v>
      </c>
      <c r="G98" s="177" t="s">
        <v>879</v>
      </c>
      <c r="H98" s="177" t="s">
        <v>645</v>
      </c>
      <c r="I98" s="177" t="s">
        <v>879</v>
      </c>
      <c r="J98" s="166" t="s">
        <v>648</v>
      </c>
      <c r="K98" s="164" t="s">
        <v>753</v>
      </c>
      <c r="L98" s="190" t="s">
        <v>754</v>
      </c>
      <c r="M98" s="199">
        <v>2772.8</v>
      </c>
    </row>
    <row r="99" spans="1:13" ht="124.5" customHeight="1" x14ac:dyDescent="0.25">
      <c r="A99" s="178">
        <v>96</v>
      </c>
      <c r="B99" s="178" t="s">
        <v>649</v>
      </c>
      <c r="C99" s="164" t="s">
        <v>258</v>
      </c>
      <c r="D99" s="177" t="s">
        <v>755</v>
      </c>
      <c r="E99" s="173" t="s">
        <v>206</v>
      </c>
      <c r="F99" s="177" t="s">
        <v>646</v>
      </c>
      <c r="G99" s="177" t="s">
        <v>657</v>
      </c>
      <c r="H99" s="177" t="s">
        <v>646</v>
      </c>
      <c r="I99" s="177" t="s">
        <v>657</v>
      </c>
      <c r="J99" s="166">
        <v>1008.5</v>
      </c>
      <c r="K99" s="190" t="s">
        <v>756</v>
      </c>
      <c r="L99" s="190" t="s">
        <v>757</v>
      </c>
      <c r="M99" s="199">
        <v>1008.5</v>
      </c>
    </row>
    <row r="100" spans="1:13" ht="124.5" customHeight="1" x14ac:dyDescent="0.25">
      <c r="A100" s="178">
        <v>97</v>
      </c>
      <c r="B100" s="178" t="s">
        <v>650</v>
      </c>
      <c r="C100" s="164" t="s">
        <v>258</v>
      </c>
      <c r="D100" s="177" t="s">
        <v>755</v>
      </c>
      <c r="E100" s="173" t="s">
        <v>206</v>
      </c>
      <c r="F100" s="177" t="s">
        <v>647</v>
      </c>
      <c r="G100" s="177" t="s">
        <v>658</v>
      </c>
      <c r="H100" s="177" t="s">
        <v>647</v>
      </c>
      <c r="I100" s="177" t="s">
        <v>658</v>
      </c>
      <c r="J100" s="166">
        <v>1600</v>
      </c>
      <c r="K100" s="190" t="s">
        <v>745</v>
      </c>
      <c r="L100" s="190">
        <v>45131</v>
      </c>
      <c r="M100" s="199">
        <v>1600</v>
      </c>
    </row>
    <row r="101" spans="1:13" ht="80.099999999999994" customHeight="1" x14ac:dyDescent="0.25">
      <c r="A101" s="178">
        <v>98</v>
      </c>
      <c r="B101" s="178" t="s">
        <v>652</v>
      </c>
      <c r="C101" s="164" t="s">
        <v>258</v>
      </c>
      <c r="D101" s="177" t="s">
        <v>1148</v>
      </c>
      <c r="E101" s="173" t="s">
        <v>206</v>
      </c>
      <c r="F101" s="178" t="s">
        <v>653</v>
      </c>
      <c r="G101" s="177" t="s">
        <v>659</v>
      </c>
      <c r="H101" s="177" t="s">
        <v>653</v>
      </c>
      <c r="I101" s="177" t="s">
        <v>659</v>
      </c>
      <c r="J101" s="166">
        <v>883</v>
      </c>
      <c r="K101" s="190" t="s">
        <v>758</v>
      </c>
      <c r="L101" s="183">
        <v>45229</v>
      </c>
      <c r="M101" s="199">
        <v>883</v>
      </c>
    </row>
    <row r="102" spans="1:13" ht="80.099999999999994" customHeight="1" x14ac:dyDescent="0.25">
      <c r="A102" s="178">
        <v>99</v>
      </c>
      <c r="B102" s="178" t="s">
        <v>654</v>
      </c>
      <c r="C102" s="164" t="s">
        <v>258</v>
      </c>
      <c r="D102" s="177" t="s">
        <v>759</v>
      </c>
      <c r="E102" s="173" t="s">
        <v>206</v>
      </c>
      <c r="F102" s="177" t="s">
        <v>655</v>
      </c>
      <c r="G102" s="177" t="s">
        <v>660</v>
      </c>
      <c r="H102" s="177" t="s">
        <v>655</v>
      </c>
      <c r="I102" s="177" t="s">
        <v>660</v>
      </c>
      <c r="J102" s="166">
        <v>2960</v>
      </c>
      <c r="K102" s="177" t="s">
        <v>760</v>
      </c>
      <c r="L102" s="183">
        <v>45273</v>
      </c>
      <c r="M102" s="199">
        <v>0</v>
      </c>
    </row>
    <row r="103" spans="1:13" ht="99.75" customHeight="1" x14ac:dyDescent="0.25">
      <c r="A103" s="178">
        <v>100</v>
      </c>
      <c r="B103" s="177" t="s">
        <v>761</v>
      </c>
      <c r="C103" s="164" t="s">
        <v>258</v>
      </c>
      <c r="D103" s="177" t="s">
        <v>762</v>
      </c>
      <c r="E103" s="177" t="s">
        <v>236</v>
      </c>
      <c r="F103" s="178" t="s">
        <v>661</v>
      </c>
      <c r="G103" s="177" t="s">
        <v>662</v>
      </c>
      <c r="H103" s="177" t="s">
        <v>661</v>
      </c>
      <c r="I103" s="177" t="s">
        <v>662</v>
      </c>
      <c r="J103" s="166">
        <v>17972.84</v>
      </c>
      <c r="K103" s="190">
        <v>45121</v>
      </c>
      <c r="L103" s="183">
        <v>45137</v>
      </c>
      <c r="M103" s="199">
        <v>17972.84</v>
      </c>
    </row>
    <row r="104" spans="1:13" ht="80.099999999999994" customHeight="1" x14ac:dyDescent="0.25">
      <c r="A104" s="178">
        <v>101</v>
      </c>
      <c r="B104" s="178" t="s">
        <v>663</v>
      </c>
      <c r="C104" s="164" t="s">
        <v>258</v>
      </c>
      <c r="D104" s="177" t="s">
        <v>766</v>
      </c>
      <c r="E104" s="173" t="s">
        <v>206</v>
      </c>
      <c r="F104" s="178" t="s">
        <v>664</v>
      </c>
      <c r="G104" s="177" t="s">
        <v>665</v>
      </c>
      <c r="H104" s="177" t="s">
        <v>664</v>
      </c>
      <c r="I104" s="177" t="s">
        <v>665</v>
      </c>
      <c r="J104" s="166">
        <v>56490</v>
      </c>
      <c r="K104" s="190">
        <v>45124</v>
      </c>
      <c r="L104" s="182">
        <v>45147</v>
      </c>
      <c r="M104" s="199">
        <v>56490</v>
      </c>
    </row>
    <row r="105" spans="1:13" s="185" customFormat="1" ht="80.099999999999994" customHeight="1" x14ac:dyDescent="0.25">
      <c r="A105" s="178">
        <v>102</v>
      </c>
      <c r="B105" s="178" t="s">
        <v>666</v>
      </c>
      <c r="C105" s="164" t="s">
        <v>258</v>
      </c>
      <c r="D105" s="177" t="s">
        <v>767</v>
      </c>
      <c r="E105" s="173" t="s">
        <v>206</v>
      </c>
      <c r="F105" s="178" t="s">
        <v>667</v>
      </c>
      <c r="G105" s="177" t="s">
        <v>877</v>
      </c>
      <c r="H105" s="177" t="s">
        <v>667</v>
      </c>
      <c r="I105" s="177" t="s">
        <v>877</v>
      </c>
      <c r="J105" s="166">
        <v>71.12</v>
      </c>
      <c r="K105" s="194">
        <v>45124</v>
      </c>
      <c r="L105" s="194">
        <v>45124</v>
      </c>
      <c r="M105" s="199">
        <v>0</v>
      </c>
    </row>
    <row r="106" spans="1:13" ht="80.099999999999994" customHeight="1" x14ac:dyDescent="0.25">
      <c r="A106" s="178">
        <v>103</v>
      </c>
      <c r="B106" s="178" t="s">
        <v>668</v>
      </c>
      <c r="C106" s="164" t="s">
        <v>258</v>
      </c>
      <c r="D106" s="177" t="s">
        <v>768</v>
      </c>
      <c r="E106" s="173" t="s">
        <v>206</v>
      </c>
      <c r="F106" s="178" t="s">
        <v>669</v>
      </c>
      <c r="G106" s="177" t="s">
        <v>880</v>
      </c>
      <c r="H106" s="177" t="s">
        <v>669</v>
      </c>
      <c r="I106" s="177" t="s">
        <v>880</v>
      </c>
      <c r="J106" s="166">
        <v>10040</v>
      </c>
      <c r="K106" s="182">
        <v>45140</v>
      </c>
      <c r="L106" s="203" t="s">
        <v>769</v>
      </c>
      <c r="M106" s="199">
        <v>1040</v>
      </c>
    </row>
    <row r="107" spans="1:13" ht="80.099999999999994" customHeight="1" x14ac:dyDescent="0.25">
      <c r="A107" s="178">
        <v>104</v>
      </c>
      <c r="B107" s="178" t="s">
        <v>671</v>
      </c>
      <c r="C107" s="164" t="s">
        <v>258</v>
      </c>
      <c r="D107" s="177" t="s">
        <v>770</v>
      </c>
      <c r="E107" s="173" t="s">
        <v>206</v>
      </c>
      <c r="F107" s="178" t="s">
        <v>670</v>
      </c>
      <c r="G107" s="177" t="s">
        <v>672</v>
      </c>
      <c r="H107" s="177" t="s">
        <v>670</v>
      </c>
      <c r="I107" s="177" t="s">
        <v>672</v>
      </c>
      <c r="J107" s="166">
        <v>250.12</v>
      </c>
      <c r="K107" s="177" t="s">
        <v>771</v>
      </c>
      <c r="L107" s="203" t="s">
        <v>772</v>
      </c>
      <c r="M107" s="199">
        <v>250.12</v>
      </c>
    </row>
    <row r="108" spans="1:13" ht="117" customHeight="1" x14ac:dyDescent="0.25">
      <c r="A108" s="178">
        <v>105</v>
      </c>
      <c r="B108" s="178" t="s">
        <v>673</v>
      </c>
      <c r="C108" s="164" t="s">
        <v>258</v>
      </c>
      <c r="D108" s="195" t="s">
        <v>773</v>
      </c>
      <c r="E108" s="173" t="s">
        <v>206</v>
      </c>
      <c r="F108" s="178" t="s">
        <v>674</v>
      </c>
      <c r="G108" s="177" t="s">
        <v>675</v>
      </c>
      <c r="H108" s="177" t="s">
        <v>674</v>
      </c>
      <c r="I108" s="177" t="s">
        <v>675</v>
      </c>
      <c r="J108" s="166">
        <v>119240</v>
      </c>
      <c r="K108" s="164" t="s">
        <v>751</v>
      </c>
      <c r="L108" s="194">
        <v>45565</v>
      </c>
      <c r="M108" s="199">
        <v>7735</v>
      </c>
    </row>
    <row r="109" spans="1:13" ht="80.099999999999994" customHeight="1" x14ac:dyDescent="0.25">
      <c r="A109" s="178">
        <v>106</v>
      </c>
      <c r="B109" s="163" t="s">
        <v>676</v>
      </c>
      <c r="C109" s="164" t="s">
        <v>258</v>
      </c>
      <c r="D109" s="160" t="s">
        <v>637</v>
      </c>
      <c r="E109" s="173" t="s">
        <v>206</v>
      </c>
      <c r="F109" s="178" t="s">
        <v>677</v>
      </c>
      <c r="G109" s="177" t="s">
        <v>678</v>
      </c>
      <c r="H109" s="160" t="s">
        <v>638</v>
      </c>
      <c r="I109" s="164" t="s">
        <v>678</v>
      </c>
      <c r="J109" s="166">
        <v>105143</v>
      </c>
      <c r="K109" s="203" t="s">
        <v>774</v>
      </c>
      <c r="L109" s="205">
        <v>46387</v>
      </c>
      <c r="M109" s="199">
        <v>0</v>
      </c>
    </row>
    <row r="110" spans="1:13" ht="80.099999999999994" customHeight="1" x14ac:dyDescent="0.25">
      <c r="A110" s="178">
        <v>107</v>
      </c>
      <c r="B110" s="178" t="s">
        <v>679</v>
      </c>
      <c r="C110" s="164" t="s">
        <v>258</v>
      </c>
      <c r="D110" s="178" t="s">
        <v>777</v>
      </c>
      <c r="E110" s="173" t="s">
        <v>206</v>
      </c>
      <c r="F110" s="178" t="s">
        <v>680</v>
      </c>
      <c r="G110" s="177" t="s">
        <v>681</v>
      </c>
      <c r="H110" s="177" t="s">
        <v>680</v>
      </c>
      <c r="I110" s="177" t="s">
        <v>681</v>
      </c>
      <c r="J110" s="166">
        <v>2200</v>
      </c>
      <c r="K110" s="177" t="s">
        <v>775</v>
      </c>
      <c r="L110" s="203" t="s">
        <v>776</v>
      </c>
      <c r="M110" s="199">
        <v>2200</v>
      </c>
    </row>
    <row r="111" spans="1:13" s="176" customFormat="1" ht="133.94999999999999" customHeight="1" x14ac:dyDescent="0.25">
      <c r="A111" s="178">
        <v>108</v>
      </c>
      <c r="B111" s="158" t="s">
        <v>682</v>
      </c>
      <c r="C111" s="159" t="s">
        <v>258</v>
      </c>
      <c r="D111" s="156" t="s">
        <v>639</v>
      </c>
      <c r="E111" s="174" t="s">
        <v>206</v>
      </c>
      <c r="F111" s="158" t="s">
        <v>683</v>
      </c>
      <c r="G111" s="159" t="s">
        <v>684</v>
      </c>
      <c r="H111" s="159" t="s">
        <v>683</v>
      </c>
      <c r="I111" s="159" t="s">
        <v>684</v>
      </c>
      <c r="J111" s="166">
        <v>86025.33</v>
      </c>
      <c r="K111" s="174" t="s">
        <v>751</v>
      </c>
      <c r="L111" s="209">
        <v>45565</v>
      </c>
      <c r="M111" s="199">
        <v>4726.67</v>
      </c>
    </row>
    <row r="112" spans="1:13" ht="80.099999999999994" customHeight="1" x14ac:dyDescent="0.25">
      <c r="A112" s="178">
        <v>109</v>
      </c>
      <c r="B112" s="178" t="s">
        <v>685</v>
      </c>
      <c r="C112" s="164" t="s">
        <v>258</v>
      </c>
      <c r="D112" s="177" t="s">
        <v>778</v>
      </c>
      <c r="E112" s="173" t="s">
        <v>206</v>
      </c>
      <c r="F112" s="177" t="s">
        <v>686</v>
      </c>
      <c r="G112" s="177" t="s">
        <v>687</v>
      </c>
      <c r="H112" s="177" t="s">
        <v>686</v>
      </c>
      <c r="I112" s="177" t="s">
        <v>687</v>
      </c>
      <c r="J112" s="166">
        <v>282.95999999999998</v>
      </c>
      <c r="K112" s="177" t="s">
        <v>779</v>
      </c>
      <c r="L112" s="190" t="s">
        <v>780</v>
      </c>
      <c r="M112" s="199">
        <v>282.95999999999998</v>
      </c>
    </row>
    <row r="113" spans="1:13" ht="125.25" customHeight="1" x14ac:dyDescent="0.25">
      <c r="A113" s="178">
        <v>110</v>
      </c>
      <c r="B113" s="178" t="s">
        <v>688</v>
      </c>
      <c r="C113" s="164" t="s">
        <v>258</v>
      </c>
      <c r="D113" s="177" t="s">
        <v>781</v>
      </c>
      <c r="E113" s="173" t="s">
        <v>206</v>
      </c>
      <c r="F113" s="177" t="s">
        <v>691</v>
      </c>
      <c r="G113" s="177" t="s">
        <v>693</v>
      </c>
      <c r="H113" s="177" t="s">
        <v>691</v>
      </c>
      <c r="I113" s="177" t="s">
        <v>693</v>
      </c>
      <c r="J113" s="166">
        <v>700</v>
      </c>
      <c r="K113" s="195" t="s">
        <v>987</v>
      </c>
      <c r="L113" s="196" t="s">
        <v>988</v>
      </c>
      <c r="M113" s="199">
        <v>700</v>
      </c>
    </row>
    <row r="114" spans="1:13" ht="110.25" customHeight="1" x14ac:dyDescent="0.25">
      <c r="A114" s="178">
        <v>111</v>
      </c>
      <c r="B114" s="178" t="s">
        <v>689</v>
      </c>
      <c r="C114" s="164" t="s">
        <v>258</v>
      </c>
      <c r="D114" s="177" t="s">
        <v>781</v>
      </c>
      <c r="E114" s="173" t="s">
        <v>206</v>
      </c>
      <c r="F114" s="177" t="s">
        <v>692</v>
      </c>
      <c r="G114" s="313" t="s">
        <v>881</v>
      </c>
      <c r="H114" s="177" t="s">
        <v>692</v>
      </c>
      <c r="I114" s="313" t="s">
        <v>881</v>
      </c>
      <c r="J114" s="166">
        <v>950</v>
      </c>
      <c r="K114" s="177" t="s">
        <v>783</v>
      </c>
      <c r="L114" s="203" t="s">
        <v>784</v>
      </c>
      <c r="M114" s="199">
        <v>950</v>
      </c>
    </row>
    <row r="115" spans="1:13" ht="124.5" customHeight="1" x14ac:dyDescent="0.25">
      <c r="A115" s="178">
        <v>112</v>
      </c>
      <c r="B115" s="178" t="s">
        <v>690</v>
      </c>
      <c r="C115" s="164" t="s">
        <v>258</v>
      </c>
      <c r="D115" s="177" t="s">
        <v>782</v>
      </c>
      <c r="E115" s="173" t="s">
        <v>206</v>
      </c>
      <c r="F115" s="177" t="s">
        <v>645</v>
      </c>
      <c r="G115" s="177" t="s">
        <v>882</v>
      </c>
      <c r="H115" s="177" t="s">
        <v>645</v>
      </c>
      <c r="I115" s="177" t="s">
        <v>882</v>
      </c>
      <c r="J115" s="166">
        <v>1750.33</v>
      </c>
      <c r="K115" s="190" t="s">
        <v>785</v>
      </c>
      <c r="L115" s="190" t="s">
        <v>785</v>
      </c>
      <c r="M115" s="199">
        <v>1750.33</v>
      </c>
    </row>
    <row r="116" spans="1:13" ht="125.25" customHeight="1" x14ac:dyDescent="0.25">
      <c r="A116" s="178">
        <v>113</v>
      </c>
      <c r="B116" s="177" t="s">
        <v>763</v>
      </c>
      <c r="C116" s="164" t="s">
        <v>258</v>
      </c>
      <c r="D116" s="177" t="s">
        <v>764</v>
      </c>
      <c r="E116" s="177" t="s">
        <v>236</v>
      </c>
      <c r="F116" s="178" t="s">
        <v>661</v>
      </c>
      <c r="G116" s="177" t="s">
        <v>662</v>
      </c>
      <c r="H116" s="177" t="s">
        <v>661</v>
      </c>
      <c r="I116" s="177" t="s">
        <v>662</v>
      </c>
      <c r="J116" s="166">
        <v>11517.88</v>
      </c>
      <c r="K116" s="190" t="s">
        <v>765</v>
      </c>
      <c r="L116" s="196" t="s">
        <v>989</v>
      </c>
      <c r="M116" s="199">
        <v>11517.88</v>
      </c>
    </row>
    <row r="117" spans="1:13" ht="80.099999999999994" customHeight="1" x14ac:dyDescent="0.25">
      <c r="A117" s="178">
        <v>114</v>
      </c>
      <c r="B117" s="178" t="s">
        <v>698</v>
      </c>
      <c r="C117" s="164" t="s">
        <v>258</v>
      </c>
      <c r="D117" s="177" t="s">
        <v>697</v>
      </c>
      <c r="E117" s="173" t="s">
        <v>206</v>
      </c>
      <c r="F117" s="177" t="s">
        <v>699</v>
      </c>
      <c r="G117" s="177" t="s">
        <v>700</v>
      </c>
      <c r="H117" s="177" t="s">
        <v>699</v>
      </c>
      <c r="I117" s="177" t="s">
        <v>700</v>
      </c>
      <c r="J117" s="166">
        <v>48570</v>
      </c>
      <c r="K117" s="177" t="s">
        <v>786</v>
      </c>
      <c r="L117" s="183">
        <v>45187</v>
      </c>
      <c r="M117" s="199">
        <v>48570</v>
      </c>
    </row>
    <row r="118" spans="1:13" ht="80.099999999999994" customHeight="1" x14ac:dyDescent="0.25">
      <c r="A118" s="178">
        <v>115</v>
      </c>
      <c r="B118" s="178" t="s">
        <v>701</v>
      </c>
      <c r="C118" s="164" t="s">
        <v>258</v>
      </c>
      <c r="D118" s="177" t="s">
        <v>787</v>
      </c>
      <c r="E118" s="173" t="s">
        <v>206</v>
      </c>
      <c r="F118" s="177" t="s">
        <v>702</v>
      </c>
      <c r="G118" s="177" t="s">
        <v>703</v>
      </c>
      <c r="H118" s="177" t="s">
        <v>702</v>
      </c>
      <c r="I118" s="177" t="s">
        <v>703</v>
      </c>
      <c r="J118" s="166">
        <v>14000</v>
      </c>
      <c r="K118" s="182">
        <v>45184</v>
      </c>
      <c r="L118" s="182">
        <v>45185</v>
      </c>
      <c r="M118" s="199">
        <v>9447.73</v>
      </c>
    </row>
    <row r="119" spans="1:13" ht="80.099999999999994" customHeight="1" x14ac:dyDescent="0.25">
      <c r="A119" s="178">
        <v>116</v>
      </c>
      <c r="B119" s="178" t="s">
        <v>704</v>
      </c>
      <c r="C119" s="164" t="s">
        <v>258</v>
      </c>
      <c r="D119" s="177" t="s">
        <v>788</v>
      </c>
      <c r="E119" s="173" t="s">
        <v>206</v>
      </c>
      <c r="F119" s="177" t="s">
        <v>702</v>
      </c>
      <c r="G119" s="177" t="s">
        <v>703</v>
      </c>
      <c r="H119" s="177" t="s">
        <v>702</v>
      </c>
      <c r="I119" s="177" t="s">
        <v>703</v>
      </c>
      <c r="J119" s="166">
        <v>15738.2</v>
      </c>
      <c r="K119" s="182">
        <v>45184</v>
      </c>
      <c r="L119" s="182">
        <v>45185</v>
      </c>
      <c r="M119" s="199">
        <v>15791.48</v>
      </c>
    </row>
    <row r="120" spans="1:13" ht="80.099999999999994" customHeight="1" x14ac:dyDescent="0.25">
      <c r="A120" s="178">
        <v>117</v>
      </c>
      <c r="B120" s="178" t="s">
        <v>705</v>
      </c>
      <c r="C120" s="164" t="s">
        <v>258</v>
      </c>
      <c r="D120" s="177" t="s">
        <v>789</v>
      </c>
      <c r="E120" s="173" t="s">
        <v>206</v>
      </c>
      <c r="F120" s="178" t="s">
        <v>706</v>
      </c>
      <c r="G120" s="177" t="s">
        <v>707</v>
      </c>
      <c r="H120" s="177" t="s">
        <v>706</v>
      </c>
      <c r="I120" s="177" t="s">
        <v>707</v>
      </c>
      <c r="J120" s="166">
        <v>7275</v>
      </c>
      <c r="K120" s="182">
        <v>45184</v>
      </c>
      <c r="L120" s="182">
        <v>45184</v>
      </c>
      <c r="M120" s="199">
        <f>7299+6</f>
        <v>7305</v>
      </c>
    </row>
    <row r="121" spans="1:13" ht="80.099999999999994" customHeight="1" x14ac:dyDescent="0.25">
      <c r="A121" s="178">
        <v>118</v>
      </c>
      <c r="B121" s="178" t="s">
        <v>708</v>
      </c>
      <c r="C121" s="164" t="s">
        <v>258</v>
      </c>
      <c r="D121" s="177" t="s">
        <v>1022</v>
      </c>
      <c r="E121" s="173" t="s">
        <v>206</v>
      </c>
      <c r="F121" s="178" t="s">
        <v>709</v>
      </c>
      <c r="G121" s="177" t="s">
        <v>710</v>
      </c>
      <c r="H121" s="178" t="s">
        <v>709</v>
      </c>
      <c r="I121" s="177" t="s">
        <v>710</v>
      </c>
      <c r="J121" s="166">
        <v>2350</v>
      </c>
      <c r="K121" s="182">
        <v>45177</v>
      </c>
      <c r="L121" s="182">
        <v>45182</v>
      </c>
      <c r="M121" s="199">
        <v>0</v>
      </c>
    </row>
    <row r="122" spans="1:13" ht="80.099999999999994" customHeight="1" x14ac:dyDescent="0.25">
      <c r="A122" s="178">
        <v>119</v>
      </c>
      <c r="B122" s="210" t="s">
        <v>803</v>
      </c>
      <c r="C122" s="164" t="s">
        <v>258</v>
      </c>
      <c r="D122" s="177" t="s">
        <v>790</v>
      </c>
      <c r="E122" s="195" t="s">
        <v>236</v>
      </c>
      <c r="F122" s="178" t="s">
        <v>711</v>
      </c>
      <c r="G122" s="177" t="s">
        <v>712</v>
      </c>
      <c r="H122" s="178" t="s">
        <v>711</v>
      </c>
      <c r="I122" s="177" t="s">
        <v>712</v>
      </c>
      <c r="J122" s="166">
        <v>40933</v>
      </c>
      <c r="K122" s="182">
        <v>45182</v>
      </c>
      <c r="L122" s="213"/>
      <c r="M122" s="199">
        <v>0</v>
      </c>
    </row>
    <row r="123" spans="1:13" ht="80.099999999999994" customHeight="1" x14ac:dyDescent="0.25">
      <c r="A123" s="178">
        <v>120</v>
      </c>
      <c r="B123" s="178" t="s">
        <v>713</v>
      </c>
      <c r="C123" s="164" t="s">
        <v>258</v>
      </c>
      <c r="D123" s="177" t="s">
        <v>791</v>
      </c>
      <c r="E123" s="173" t="s">
        <v>206</v>
      </c>
      <c r="F123" s="177" t="s">
        <v>714</v>
      </c>
      <c r="G123" s="177" t="s">
        <v>715</v>
      </c>
      <c r="H123" s="177" t="s">
        <v>714</v>
      </c>
      <c r="I123" s="177" t="s">
        <v>715</v>
      </c>
      <c r="J123" s="166">
        <v>660</v>
      </c>
      <c r="K123" s="177" t="s">
        <v>792</v>
      </c>
      <c r="L123" s="183">
        <v>45199</v>
      </c>
      <c r="M123" s="199">
        <v>0</v>
      </c>
    </row>
    <row r="124" spans="1:13" ht="80.099999999999994" customHeight="1" x14ac:dyDescent="0.25">
      <c r="A124" s="178">
        <v>121</v>
      </c>
      <c r="B124" s="178" t="s">
        <v>716</v>
      </c>
      <c r="C124" s="164" t="s">
        <v>258</v>
      </c>
      <c r="D124" s="177" t="s">
        <v>800</v>
      </c>
      <c r="E124" s="173" t="s">
        <v>206</v>
      </c>
      <c r="F124" s="178" t="s">
        <v>717</v>
      </c>
      <c r="G124" s="177" t="s">
        <v>718</v>
      </c>
      <c r="H124" s="178" t="s">
        <v>717</v>
      </c>
      <c r="I124" s="177" t="s">
        <v>718</v>
      </c>
      <c r="J124" s="166">
        <v>199200</v>
      </c>
      <c r="K124" s="177" t="s">
        <v>774</v>
      </c>
      <c r="L124" s="182">
        <v>46387</v>
      </c>
      <c r="M124" s="199">
        <v>0</v>
      </c>
    </row>
    <row r="125" spans="1:13" ht="80.099999999999994" customHeight="1" x14ac:dyDescent="0.25">
      <c r="A125" s="178">
        <v>122</v>
      </c>
      <c r="B125" s="178" t="s">
        <v>719</v>
      </c>
      <c r="C125" s="164" t="s">
        <v>258</v>
      </c>
      <c r="D125" s="177" t="s">
        <v>793</v>
      </c>
      <c r="E125" s="173" t="s">
        <v>206</v>
      </c>
      <c r="F125" s="178" t="s">
        <v>720</v>
      </c>
      <c r="G125" s="177" t="s">
        <v>721</v>
      </c>
      <c r="H125" s="177" t="s">
        <v>720</v>
      </c>
      <c r="I125" s="177" t="s">
        <v>721</v>
      </c>
      <c r="J125" s="166">
        <v>115934.02</v>
      </c>
      <c r="K125" s="154">
        <v>45225</v>
      </c>
      <c r="L125" s="183"/>
      <c r="M125" s="199">
        <v>104340.6</v>
      </c>
    </row>
    <row r="126" spans="1:13" ht="80.099999999999994" customHeight="1" x14ac:dyDescent="0.25">
      <c r="A126" s="178">
        <v>123</v>
      </c>
      <c r="B126" s="178" t="s">
        <v>722</v>
      </c>
      <c r="C126" s="164" t="s">
        <v>258</v>
      </c>
      <c r="D126" s="177" t="s">
        <v>794</v>
      </c>
      <c r="E126" s="173" t="s">
        <v>206</v>
      </c>
      <c r="F126" s="177" t="s">
        <v>723</v>
      </c>
      <c r="G126" s="177" t="s">
        <v>724</v>
      </c>
      <c r="H126" s="177" t="s">
        <v>723</v>
      </c>
      <c r="I126" s="177" t="s">
        <v>725</v>
      </c>
      <c r="J126" s="166">
        <v>40.909999999999997</v>
      </c>
      <c r="K126" s="177" t="s">
        <v>795</v>
      </c>
      <c r="L126" s="203" t="s">
        <v>796</v>
      </c>
      <c r="M126" s="199">
        <v>40.909999999999997</v>
      </c>
    </row>
    <row r="127" spans="1:13" ht="141" customHeight="1" x14ac:dyDescent="0.25">
      <c r="A127" s="178">
        <v>124</v>
      </c>
      <c r="B127" s="178" t="s">
        <v>727</v>
      </c>
      <c r="C127" s="164" t="s">
        <v>258</v>
      </c>
      <c r="D127" s="177" t="s">
        <v>797</v>
      </c>
      <c r="E127" s="173" t="s">
        <v>206</v>
      </c>
      <c r="F127" s="177" t="s">
        <v>726</v>
      </c>
      <c r="G127" s="177" t="s">
        <v>883</v>
      </c>
      <c r="H127" s="177" t="s">
        <v>726</v>
      </c>
      <c r="I127" s="177" t="s">
        <v>883</v>
      </c>
      <c r="J127" s="166">
        <v>31770</v>
      </c>
      <c r="K127" s="177" t="s">
        <v>798</v>
      </c>
      <c r="L127" s="191"/>
      <c r="M127" s="199">
        <v>0</v>
      </c>
    </row>
    <row r="128" spans="1:13" ht="120.75" customHeight="1" x14ac:dyDescent="0.25">
      <c r="A128" s="178">
        <v>125</v>
      </c>
      <c r="B128" s="178" t="s">
        <v>804</v>
      </c>
      <c r="C128" s="164" t="s">
        <v>258</v>
      </c>
      <c r="D128" s="177" t="s">
        <v>799</v>
      </c>
      <c r="E128" s="173" t="s">
        <v>206</v>
      </c>
      <c r="F128" s="178" t="s">
        <v>729</v>
      </c>
      <c r="G128" s="177" t="s">
        <v>730</v>
      </c>
      <c r="H128" s="177" t="s">
        <v>729</v>
      </c>
      <c r="I128" s="177" t="s">
        <v>730</v>
      </c>
      <c r="J128" s="166">
        <v>130000</v>
      </c>
      <c r="K128" s="193">
        <v>45218</v>
      </c>
      <c r="L128" s="183">
        <v>45948</v>
      </c>
      <c r="M128" s="199">
        <f>65044.3/1.22</f>
        <v>53315</v>
      </c>
    </row>
    <row r="129" spans="1:13" ht="124.5" customHeight="1" x14ac:dyDescent="0.25">
      <c r="A129" s="178">
        <v>126</v>
      </c>
      <c r="B129" s="178" t="s">
        <v>733</v>
      </c>
      <c r="C129" s="164" t="s">
        <v>258</v>
      </c>
      <c r="D129" s="177" t="s">
        <v>801</v>
      </c>
      <c r="E129" s="173" t="s">
        <v>206</v>
      </c>
      <c r="F129" s="177" t="s">
        <v>731</v>
      </c>
      <c r="G129" s="177" t="s">
        <v>884</v>
      </c>
      <c r="H129" s="177" t="s">
        <v>731</v>
      </c>
      <c r="I129" s="177" t="s">
        <v>884</v>
      </c>
      <c r="J129" s="166">
        <v>203.2</v>
      </c>
      <c r="K129" s="182">
        <v>45184</v>
      </c>
      <c r="L129" s="182">
        <v>45185</v>
      </c>
      <c r="M129" s="199">
        <v>0</v>
      </c>
    </row>
    <row r="130" spans="1:13" s="185" customFormat="1" ht="80.099999999999994" customHeight="1" x14ac:dyDescent="0.25">
      <c r="A130" s="178">
        <v>127</v>
      </c>
      <c r="B130" s="178" t="s">
        <v>728</v>
      </c>
      <c r="C130" s="164" t="s">
        <v>258</v>
      </c>
      <c r="D130" s="177" t="s">
        <v>802</v>
      </c>
      <c r="E130" s="173" t="s">
        <v>206</v>
      </c>
      <c r="F130" s="177" t="s">
        <v>734</v>
      </c>
      <c r="G130" s="177" t="s">
        <v>735</v>
      </c>
      <c r="H130" s="177" t="s">
        <v>734</v>
      </c>
      <c r="I130" s="177" t="s">
        <v>735</v>
      </c>
      <c r="J130" s="166">
        <v>100000</v>
      </c>
      <c r="K130" s="174" t="s">
        <v>990</v>
      </c>
      <c r="L130" s="183">
        <v>46022</v>
      </c>
      <c r="M130" s="199">
        <v>0</v>
      </c>
    </row>
    <row r="131" spans="1:13" ht="80.099999999999994" customHeight="1" x14ac:dyDescent="0.25">
      <c r="A131" s="178">
        <v>128</v>
      </c>
      <c r="B131" s="163" t="s">
        <v>806</v>
      </c>
      <c r="C131" s="164" t="s">
        <v>258</v>
      </c>
      <c r="D131" s="164" t="s">
        <v>805</v>
      </c>
      <c r="E131" s="173" t="s">
        <v>206</v>
      </c>
      <c r="F131" s="164" t="s">
        <v>807</v>
      </c>
      <c r="G131" s="164" t="s">
        <v>821</v>
      </c>
      <c r="H131" s="164" t="s">
        <v>807</v>
      </c>
      <c r="I131" s="164" t="s">
        <v>821</v>
      </c>
      <c r="J131" s="226">
        <v>11610</v>
      </c>
      <c r="K131" s="164" t="s">
        <v>991</v>
      </c>
      <c r="L131" s="184"/>
      <c r="M131" s="227"/>
    </row>
    <row r="132" spans="1:13" ht="80.099999999999994" customHeight="1" x14ac:dyDescent="0.25">
      <c r="A132" s="178">
        <v>129</v>
      </c>
      <c r="B132" s="178" t="s">
        <v>809</v>
      </c>
      <c r="C132" s="164" t="s">
        <v>258</v>
      </c>
      <c r="D132" s="164" t="s">
        <v>808</v>
      </c>
      <c r="E132" s="173" t="s">
        <v>206</v>
      </c>
      <c r="F132" s="178" t="s">
        <v>683</v>
      </c>
      <c r="G132" s="177" t="s">
        <v>855</v>
      </c>
      <c r="H132" s="178" t="s">
        <v>683</v>
      </c>
      <c r="I132" s="177" t="s">
        <v>684</v>
      </c>
      <c r="J132" s="166">
        <v>10235</v>
      </c>
      <c r="K132" s="177" t="s">
        <v>992</v>
      </c>
      <c r="L132" s="209" t="s">
        <v>993</v>
      </c>
      <c r="M132" s="199">
        <v>1705.83</v>
      </c>
    </row>
    <row r="133" spans="1:13" ht="80.099999999999994" customHeight="1" x14ac:dyDescent="0.25">
      <c r="A133" s="178">
        <v>130</v>
      </c>
      <c r="B133" s="178" t="s">
        <v>810</v>
      </c>
      <c r="C133" s="164" t="s">
        <v>258</v>
      </c>
      <c r="D133" s="177" t="s">
        <v>994</v>
      </c>
      <c r="E133" s="173" t="s">
        <v>206</v>
      </c>
      <c r="F133" s="178" t="s">
        <v>822</v>
      </c>
      <c r="G133" s="177" t="s">
        <v>823</v>
      </c>
      <c r="H133" s="178" t="s">
        <v>822</v>
      </c>
      <c r="I133" s="177" t="s">
        <v>866</v>
      </c>
      <c r="J133" s="166">
        <v>35</v>
      </c>
      <c r="K133" s="177" t="s">
        <v>995</v>
      </c>
      <c r="L133" s="191">
        <v>45583</v>
      </c>
      <c r="M133" s="199">
        <v>35</v>
      </c>
    </row>
    <row r="134" spans="1:13" ht="80.099999999999994" customHeight="1" x14ac:dyDescent="0.25">
      <c r="A134" s="178">
        <v>131</v>
      </c>
      <c r="B134" s="178" t="s">
        <v>815</v>
      </c>
      <c r="C134" s="164" t="s">
        <v>258</v>
      </c>
      <c r="D134" s="177" t="s">
        <v>996</v>
      </c>
      <c r="E134" s="173" t="s">
        <v>206</v>
      </c>
      <c r="F134" s="177" t="s">
        <v>816</v>
      </c>
      <c r="G134" s="177" t="s">
        <v>824</v>
      </c>
      <c r="H134" s="177" t="s">
        <v>816</v>
      </c>
      <c r="I134" s="177" t="s">
        <v>824</v>
      </c>
      <c r="J134" s="217">
        <v>1620</v>
      </c>
      <c r="K134" s="177" t="s">
        <v>991</v>
      </c>
      <c r="L134" s="203" t="s">
        <v>997</v>
      </c>
      <c r="M134" s="199">
        <v>1620</v>
      </c>
    </row>
    <row r="135" spans="1:13" ht="94.5" customHeight="1" x14ac:dyDescent="0.25">
      <c r="A135" s="178">
        <v>132</v>
      </c>
      <c r="B135" s="178" t="s">
        <v>814</v>
      </c>
      <c r="C135" s="164" t="s">
        <v>258</v>
      </c>
      <c r="D135" s="195" t="s">
        <v>998</v>
      </c>
      <c r="E135" s="173" t="s">
        <v>206</v>
      </c>
      <c r="F135" s="178" t="s">
        <v>825</v>
      </c>
      <c r="G135" s="177" t="s">
        <v>856</v>
      </c>
      <c r="H135" s="178" t="s">
        <v>825</v>
      </c>
      <c r="I135" s="177" t="s">
        <v>856</v>
      </c>
      <c r="J135" s="217">
        <v>4500</v>
      </c>
      <c r="K135" s="177" t="s">
        <v>999</v>
      </c>
      <c r="L135" s="177" t="s">
        <v>1000</v>
      </c>
      <c r="M135" s="199">
        <v>1540</v>
      </c>
    </row>
    <row r="136" spans="1:13" s="176" customFormat="1" ht="108" customHeight="1" x14ac:dyDescent="0.25">
      <c r="A136" s="178">
        <v>133</v>
      </c>
      <c r="B136" s="158" t="s">
        <v>812</v>
      </c>
      <c r="C136" s="159" t="s">
        <v>258</v>
      </c>
      <c r="D136" s="159" t="s">
        <v>1001</v>
      </c>
      <c r="E136" s="174" t="s">
        <v>207</v>
      </c>
      <c r="F136" s="159" t="s">
        <v>813</v>
      </c>
      <c r="G136" s="159" t="s">
        <v>826</v>
      </c>
      <c r="H136" s="159" t="s">
        <v>813</v>
      </c>
      <c r="I136" s="159" t="s">
        <v>826</v>
      </c>
      <c r="J136" s="221">
        <v>44344.91</v>
      </c>
      <c r="K136" s="159" t="s">
        <v>1048</v>
      </c>
      <c r="L136" s="183"/>
      <c r="M136" s="199">
        <v>0</v>
      </c>
    </row>
    <row r="137" spans="1:13" ht="80.099999999999994" customHeight="1" x14ac:dyDescent="0.25">
      <c r="A137" s="178">
        <v>134</v>
      </c>
      <c r="B137" s="178" t="s">
        <v>811</v>
      </c>
      <c r="C137" s="164" t="s">
        <v>258</v>
      </c>
      <c r="D137" s="177" t="s">
        <v>979</v>
      </c>
      <c r="E137" s="173" t="s">
        <v>206</v>
      </c>
      <c r="F137" s="178" t="s">
        <v>817</v>
      </c>
      <c r="G137" s="177" t="s">
        <v>857</v>
      </c>
      <c r="H137" s="178" t="s">
        <v>817</v>
      </c>
      <c r="I137" s="177" t="s">
        <v>857</v>
      </c>
      <c r="J137" s="217">
        <v>9200.7000000000007</v>
      </c>
      <c r="K137" s="177" t="s">
        <v>1049</v>
      </c>
      <c r="L137" s="203">
        <v>45236</v>
      </c>
      <c r="M137" s="199">
        <v>9200.7000000000007</v>
      </c>
    </row>
    <row r="138" spans="1:13" ht="80.099999999999994" customHeight="1" x14ac:dyDescent="0.25">
      <c r="A138" s="178">
        <v>135</v>
      </c>
      <c r="B138" s="178" t="s">
        <v>819</v>
      </c>
      <c r="C138" s="164" t="s">
        <v>258</v>
      </c>
      <c r="D138" s="177" t="s">
        <v>818</v>
      </c>
      <c r="E138" s="173" t="s">
        <v>206</v>
      </c>
      <c r="F138" s="178" t="s">
        <v>820</v>
      </c>
      <c r="G138" s="177" t="s">
        <v>858</v>
      </c>
      <c r="H138" s="178" t="s">
        <v>820</v>
      </c>
      <c r="I138" s="177" t="s">
        <v>865</v>
      </c>
      <c r="J138" s="217">
        <v>1440</v>
      </c>
      <c r="K138" s="177" t="s">
        <v>995</v>
      </c>
      <c r="L138" s="203" t="s">
        <v>983</v>
      </c>
      <c r="M138" s="199">
        <v>0</v>
      </c>
    </row>
    <row r="139" spans="1:13" ht="80.099999999999994" customHeight="1" x14ac:dyDescent="0.25">
      <c r="A139" s="178">
        <v>136</v>
      </c>
      <c r="B139" s="178" t="s">
        <v>827</v>
      </c>
      <c r="C139" s="164" t="s">
        <v>258</v>
      </c>
      <c r="D139" s="177" t="s">
        <v>978</v>
      </c>
      <c r="E139" s="173" t="s">
        <v>206</v>
      </c>
      <c r="F139" s="178" t="s">
        <v>828</v>
      </c>
      <c r="G139" s="177" t="s">
        <v>829</v>
      </c>
      <c r="H139" s="178" t="s">
        <v>828</v>
      </c>
      <c r="I139" s="177" t="s">
        <v>829</v>
      </c>
      <c r="J139" s="217">
        <v>20000</v>
      </c>
      <c r="K139" s="182">
        <v>45223</v>
      </c>
      <c r="L139" s="203">
        <v>46683</v>
      </c>
      <c r="M139" s="199">
        <v>10950</v>
      </c>
    </row>
    <row r="140" spans="1:13" ht="93" customHeight="1" x14ac:dyDescent="0.25">
      <c r="A140" s="178">
        <v>137</v>
      </c>
      <c r="B140" s="178" t="s">
        <v>830</v>
      </c>
      <c r="C140" s="164" t="s">
        <v>258</v>
      </c>
      <c r="D140" s="177" t="s">
        <v>1149</v>
      </c>
      <c r="E140" s="173" t="s">
        <v>206</v>
      </c>
      <c r="F140" s="178" t="s">
        <v>831</v>
      </c>
      <c r="G140" s="177" t="s">
        <v>832</v>
      </c>
      <c r="H140" s="178" t="s">
        <v>831</v>
      </c>
      <c r="I140" s="177" t="s">
        <v>832</v>
      </c>
      <c r="J140" s="217">
        <v>1787.4</v>
      </c>
      <c r="K140" s="182">
        <v>45225</v>
      </c>
      <c r="L140" s="203" t="s">
        <v>1050</v>
      </c>
      <c r="M140" s="199">
        <v>1787.4</v>
      </c>
    </row>
    <row r="141" spans="1:13" ht="80.099999999999994" customHeight="1" x14ac:dyDescent="0.25">
      <c r="A141" s="178">
        <v>138</v>
      </c>
      <c r="B141" s="178" t="s">
        <v>833</v>
      </c>
      <c r="C141" s="164" t="s">
        <v>258</v>
      </c>
      <c r="D141" s="178" t="s">
        <v>980</v>
      </c>
      <c r="E141" s="173" t="s">
        <v>206</v>
      </c>
      <c r="F141" s="178" t="s">
        <v>834</v>
      </c>
      <c r="G141" s="177" t="s">
        <v>867</v>
      </c>
      <c r="H141" s="178" t="s">
        <v>834</v>
      </c>
      <c r="I141" s="177" t="s">
        <v>867</v>
      </c>
      <c r="J141" s="217">
        <v>546</v>
      </c>
      <c r="K141" s="182">
        <v>45223</v>
      </c>
      <c r="L141" s="182">
        <v>45225</v>
      </c>
      <c r="M141" s="199">
        <v>442.2</v>
      </c>
    </row>
    <row r="142" spans="1:13" ht="80.099999999999994" customHeight="1" x14ac:dyDescent="0.25">
      <c r="A142" s="178">
        <v>139</v>
      </c>
      <c r="B142" s="178" t="s">
        <v>835</v>
      </c>
      <c r="C142" s="164" t="s">
        <v>258</v>
      </c>
      <c r="D142" s="177" t="s">
        <v>1006</v>
      </c>
      <c r="E142" s="173" t="s">
        <v>206</v>
      </c>
      <c r="F142" s="177" t="s">
        <v>863</v>
      </c>
      <c r="G142" s="177" t="s">
        <v>862</v>
      </c>
      <c r="H142" s="177" t="s">
        <v>863</v>
      </c>
      <c r="I142" s="177" t="s">
        <v>862</v>
      </c>
      <c r="J142" s="217">
        <v>900</v>
      </c>
      <c r="K142" s="182">
        <v>45212</v>
      </c>
      <c r="L142" s="182">
        <v>45212</v>
      </c>
      <c r="M142" s="199">
        <v>900</v>
      </c>
    </row>
    <row r="143" spans="1:13" ht="80.099999999999994" customHeight="1" x14ac:dyDescent="0.25">
      <c r="A143" s="178">
        <v>140</v>
      </c>
      <c r="B143" s="178" t="s">
        <v>836</v>
      </c>
      <c r="C143" s="164" t="s">
        <v>258</v>
      </c>
      <c r="D143" s="177" t="s">
        <v>1006</v>
      </c>
      <c r="E143" s="173" t="s">
        <v>206</v>
      </c>
      <c r="F143" s="177" t="s">
        <v>647</v>
      </c>
      <c r="G143" s="177" t="s">
        <v>658</v>
      </c>
      <c r="H143" s="177" t="s">
        <v>647</v>
      </c>
      <c r="I143" s="177" t="s">
        <v>658</v>
      </c>
      <c r="J143" s="217">
        <v>1500</v>
      </c>
      <c r="K143" s="182">
        <v>45212</v>
      </c>
      <c r="L143" s="182">
        <v>45212</v>
      </c>
      <c r="M143" s="199">
        <v>1500</v>
      </c>
    </row>
    <row r="144" spans="1:13" ht="80.099999999999994" customHeight="1" x14ac:dyDescent="0.25">
      <c r="A144" s="178">
        <v>141</v>
      </c>
      <c r="B144" s="178" t="s">
        <v>838</v>
      </c>
      <c r="C144" s="164" t="s">
        <v>258</v>
      </c>
      <c r="D144" s="177" t="s">
        <v>1006</v>
      </c>
      <c r="E144" s="173" t="s">
        <v>206</v>
      </c>
      <c r="F144" s="178" t="s">
        <v>837</v>
      </c>
      <c r="G144" s="177" t="s">
        <v>864</v>
      </c>
      <c r="H144" s="178" t="s">
        <v>837</v>
      </c>
      <c r="I144" s="177" t="s">
        <v>864</v>
      </c>
      <c r="J144" s="217">
        <v>700</v>
      </c>
      <c r="K144" s="182">
        <v>45212</v>
      </c>
      <c r="L144" s="182">
        <v>45212</v>
      </c>
      <c r="M144" s="199">
        <v>700</v>
      </c>
    </row>
    <row r="145" spans="1:13" ht="80.099999999999994" customHeight="1" x14ac:dyDescent="0.25">
      <c r="A145" s="178">
        <v>142</v>
      </c>
      <c r="B145" s="178" t="s">
        <v>840</v>
      </c>
      <c r="C145" s="164" t="s">
        <v>258</v>
      </c>
      <c r="D145" s="177" t="s">
        <v>839</v>
      </c>
      <c r="E145" s="173" t="s">
        <v>206</v>
      </c>
      <c r="F145" s="178" t="s">
        <v>859</v>
      </c>
      <c r="G145" s="177" t="s">
        <v>868</v>
      </c>
      <c r="H145" s="178" t="s">
        <v>841</v>
      </c>
      <c r="I145" s="177" t="s">
        <v>868</v>
      </c>
      <c r="J145" s="217">
        <v>11666.66</v>
      </c>
      <c r="K145" s="182">
        <v>45232</v>
      </c>
      <c r="L145" s="182">
        <v>45444</v>
      </c>
      <c r="M145" s="199">
        <v>0</v>
      </c>
    </row>
    <row r="146" spans="1:13" ht="80.099999999999994" customHeight="1" x14ac:dyDescent="0.25">
      <c r="A146" s="178">
        <v>143</v>
      </c>
      <c r="B146" s="178" t="s">
        <v>842</v>
      </c>
      <c r="C146" s="164" t="s">
        <v>258</v>
      </c>
      <c r="D146" s="177" t="s">
        <v>1051</v>
      </c>
      <c r="E146" s="173" t="s">
        <v>206</v>
      </c>
      <c r="F146" s="178" t="s">
        <v>843</v>
      </c>
      <c r="G146" s="177" t="s">
        <v>844</v>
      </c>
      <c r="H146" s="178" t="s">
        <v>843</v>
      </c>
      <c r="I146" s="177" t="s">
        <v>844</v>
      </c>
      <c r="J146" s="217">
        <v>39228.910000000003</v>
      </c>
      <c r="K146" s="159" t="s">
        <v>1053</v>
      </c>
      <c r="L146" s="192">
        <v>45232</v>
      </c>
      <c r="M146" s="199">
        <v>40726.28</v>
      </c>
    </row>
    <row r="147" spans="1:13" ht="80.099999999999994" customHeight="1" x14ac:dyDescent="0.25">
      <c r="A147" s="178">
        <v>144</v>
      </c>
      <c r="B147" s="178" t="s">
        <v>845</v>
      </c>
      <c r="C147" s="164" t="s">
        <v>258</v>
      </c>
      <c r="D147" s="177" t="s">
        <v>1007</v>
      </c>
      <c r="E147" s="173" t="s">
        <v>206</v>
      </c>
      <c r="F147" s="178" t="s">
        <v>846</v>
      </c>
      <c r="G147" s="177" t="s">
        <v>872</v>
      </c>
      <c r="H147" s="178" t="s">
        <v>846</v>
      </c>
      <c r="I147" s="177" t="s">
        <v>872</v>
      </c>
      <c r="J147" s="217">
        <v>33200</v>
      </c>
      <c r="K147" s="182">
        <v>45231</v>
      </c>
      <c r="L147" s="182">
        <v>45657</v>
      </c>
      <c r="M147" s="199">
        <v>3200</v>
      </c>
    </row>
    <row r="148" spans="1:13" ht="80.099999999999994" customHeight="1" x14ac:dyDescent="0.25">
      <c r="A148" s="178">
        <v>145</v>
      </c>
      <c r="B148" s="178" t="s">
        <v>847</v>
      </c>
      <c r="C148" s="164" t="s">
        <v>258</v>
      </c>
      <c r="D148" s="177" t="s">
        <v>1054</v>
      </c>
      <c r="E148" s="173" t="s">
        <v>206</v>
      </c>
      <c r="F148" s="178" t="s">
        <v>848</v>
      </c>
      <c r="G148" s="177" t="s">
        <v>869</v>
      </c>
      <c r="H148" s="178" t="s">
        <v>848</v>
      </c>
      <c r="I148" s="177" t="s">
        <v>869</v>
      </c>
      <c r="J148" s="217">
        <v>138000</v>
      </c>
      <c r="K148" s="182">
        <v>45225</v>
      </c>
      <c r="L148" s="182"/>
      <c r="M148" s="199">
        <v>0</v>
      </c>
    </row>
    <row r="149" spans="1:13" ht="80.099999999999994" customHeight="1" x14ac:dyDescent="0.25">
      <c r="A149" s="178">
        <v>146</v>
      </c>
      <c r="B149" s="178" t="s">
        <v>850</v>
      </c>
      <c r="C149" s="164" t="s">
        <v>258</v>
      </c>
      <c r="D149" s="177" t="s">
        <v>1145</v>
      </c>
      <c r="E149" s="173" t="s">
        <v>206</v>
      </c>
      <c r="F149" s="178" t="s">
        <v>860</v>
      </c>
      <c r="G149" s="177" t="s">
        <v>870</v>
      </c>
      <c r="H149" s="178" t="s">
        <v>849</v>
      </c>
      <c r="I149" s="177" t="s">
        <v>870</v>
      </c>
      <c r="J149" s="217">
        <v>500</v>
      </c>
      <c r="K149" s="182">
        <v>45230</v>
      </c>
      <c r="L149" s="182">
        <v>45230</v>
      </c>
      <c r="M149" s="199">
        <v>0</v>
      </c>
    </row>
    <row r="150" spans="1:13" ht="80.099999999999994" customHeight="1" x14ac:dyDescent="0.25">
      <c r="A150" s="178">
        <v>147</v>
      </c>
      <c r="B150" s="163" t="s">
        <v>851</v>
      </c>
      <c r="C150" s="164" t="s">
        <v>258</v>
      </c>
      <c r="D150" s="177" t="s">
        <v>1055</v>
      </c>
      <c r="E150" s="173" t="s">
        <v>206</v>
      </c>
      <c r="F150" s="178" t="s">
        <v>861</v>
      </c>
      <c r="G150" s="177" t="s">
        <v>853</v>
      </c>
      <c r="H150" s="178" t="s">
        <v>852</v>
      </c>
      <c r="I150" s="177" t="s">
        <v>853</v>
      </c>
      <c r="J150" s="217">
        <v>6718.4</v>
      </c>
      <c r="K150" s="182">
        <v>45231</v>
      </c>
      <c r="L150" s="182">
        <v>46387</v>
      </c>
      <c r="M150" s="199">
        <v>6718.4</v>
      </c>
    </row>
    <row r="151" spans="1:13" ht="112.5" customHeight="1" x14ac:dyDescent="0.25">
      <c r="A151" s="178">
        <v>148</v>
      </c>
      <c r="B151" s="174" t="s">
        <v>1056</v>
      </c>
      <c r="C151" s="164" t="s">
        <v>258</v>
      </c>
      <c r="D151" s="177" t="s">
        <v>1057</v>
      </c>
      <c r="E151" s="173" t="s">
        <v>206</v>
      </c>
      <c r="F151" s="178" t="s">
        <v>854</v>
      </c>
      <c r="G151" s="177" t="s">
        <v>871</v>
      </c>
      <c r="H151" s="178" t="s">
        <v>854</v>
      </c>
      <c r="I151" s="177" t="s">
        <v>871</v>
      </c>
      <c r="J151" s="217">
        <v>3150</v>
      </c>
      <c r="K151" s="182">
        <v>45244</v>
      </c>
      <c r="L151" s="182">
        <v>45609</v>
      </c>
      <c r="M151" s="199">
        <v>3150</v>
      </c>
    </row>
    <row r="152" spans="1:13" ht="128.4" customHeight="1" x14ac:dyDescent="0.25">
      <c r="A152" s="178">
        <v>149</v>
      </c>
      <c r="B152" s="178" t="s">
        <v>885</v>
      </c>
      <c r="C152" s="164" t="s">
        <v>258</v>
      </c>
      <c r="D152" s="177" t="s">
        <v>1008</v>
      </c>
      <c r="E152" s="173" t="s">
        <v>206</v>
      </c>
      <c r="F152" s="177" t="s">
        <v>886</v>
      </c>
      <c r="G152" s="177" t="s">
        <v>887</v>
      </c>
      <c r="H152" s="177" t="s">
        <v>886</v>
      </c>
      <c r="I152" s="177" t="s">
        <v>887</v>
      </c>
      <c r="J152" s="221">
        <v>2640</v>
      </c>
      <c r="K152" s="159" t="s">
        <v>1146</v>
      </c>
      <c r="L152" s="191" t="s">
        <v>1052</v>
      </c>
      <c r="M152" s="199">
        <v>2853.84</v>
      </c>
    </row>
    <row r="153" spans="1:13" ht="123" customHeight="1" x14ac:dyDescent="0.25">
      <c r="A153" s="178">
        <v>150</v>
      </c>
      <c r="B153" s="178" t="s">
        <v>889</v>
      </c>
      <c r="C153" s="164" t="s">
        <v>258</v>
      </c>
      <c r="D153" s="177" t="s">
        <v>1058</v>
      </c>
      <c r="E153" s="173" t="s">
        <v>206</v>
      </c>
      <c r="F153" s="177" t="s">
        <v>890</v>
      </c>
      <c r="G153" s="177" t="s">
        <v>891</v>
      </c>
      <c r="H153" s="177" t="s">
        <v>890</v>
      </c>
      <c r="I153" s="177" t="s">
        <v>891</v>
      </c>
      <c r="J153" s="217">
        <v>23040</v>
      </c>
      <c r="K153" s="182">
        <v>45246</v>
      </c>
      <c r="L153" s="191" t="s">
        <v>1059</v>
      </c>
      <c r="M153" s="199">
        <v>16540</v>
      </c>
    </row>
    <row r="154" spans="1:13" ht="80.099999999999994" customHeight="1" x14ac:dyDescent="0.25">
      <c r="A154" s="178">
        <v>151</v>
      </c>
      <c r="B154" s="178" t="s">
        <v>892</v>
      </c>
      <c r="C154" s="164" t="s">
        <v>258</v>
      </c>
      <c r="D154" s="178" t="s">
        <v>1060</v>
      </c>
      <c r="E154" s="173" t="s">
        <v>206</v>
      </c>
      <c r="F154" s="177" t="s">
        <v>893</v>
      </c>
      <c r="G154" s="177" t="s">
        <v>710</v>
      </c>
      <c r="H154" s="177" t="s">
        <v>893</v>
      </c>
      <c r="I154" s="177" t="s">
        <v>710</v>
      </c>
      <c r="J154" s="217">
        <v>2000</v>
      </c>
      <c r="K154" s="182">
        <v>45292</v>
      </c>
      <c r="L154" s="182">
        <v>45657</v>
      </c>
      <c r="M154" s="199">
        <v>0</v>
      </c>
    </row>
    <row r="155" spans="1:13" ht="123.6" customHeight="1" x14ac:dyDescent="0.25">
      <c r="A155" s="178">
        <v>152</v>
      </c>
      <c r="B155" s="177" t="s">
        <v>896</v>
      </c>
      <c r="C155" s="164" t="s">
        <v>258</v>
      </c>
      <c r="D155" s="177" t="s">
        <v>1061</v>
      </c>
      <c r="E155" s="173" t="s">
        <v>206</v>
      </c>
      <c r="F155" s="177" t="s">
        <v>894</v>
      </c>
      <c r="G155" s="177" t="s">
        <v>895</v>
      </c>
      <c r="H155" s="177" t="s">
        <v>894</v>
      </c>
      <c r="I155" s="177" t="s">
        <v>895</v>
      </c>
      <c r="J155" s="217">
        <v>288</v>
      </c>
      <c r="K155" s="190" t="s">
        <v>898</v>
      </c>
      <c r="L155" s="190" t="s">
        <v>899</v>
      </c>
      <c r="M155" s="199">
        <v>0</v>
      </c>
    </row>
    <row r="156" spans="1:13" ht="80.099999999999994" customHeight="1" x14ac:dyDescent="0.25">
      <c r="A156" s="178">
        <v>153</v>
      </c>
      <c r="B156" s="177" t="s">
        <v>897</v>
      </c>
      <c r="C156" s="164" t="s">
        <v>258</v>
      </c>
      <c r="D156" s="177" t="s">
        <v>1062</v>
      </c>
      <c r="E156" s="173" t="s">
        <v>206</v>
      </c>
      <c r="F156" s="177" t="s">
        <v>894</v>
      </c>
      <c r="G156" s="177" t="s">
        <v>895</v>
      </c>
      <c r="H156" s="177" t="s">
        <v>894</v>
      </c>
      <c r="I156" s="177" t="s">
        <v>895</v>
      </c>
      <c r="J156" s="217">
        <v>576</v>
      </c>
      <c r="K156" s="190">
        <v>45292</v>
      </c>
      <c r="L156" s="190">
        <v>45657</v>
      </c>
      <c r="M156" s="199">
        <v>0</v>
      </c>
    </row>
    <row r="157" spans="1:13" ht="80.099999999999994" customHeight="1" x14ac:dyDescent="0.25">
      <c r="A157" s="178">
        <v>154</v>
      </c>
      <c r="B157" s="178" t="s">
        <v>900</v>
      </c>
      <c r="C157" s="164" t="s">
        <v>258</v>
      </c>
      <c r="D157" s="177" t="s">
        <v>1063</v>
      </c>
      <c r="E157" s="173" t="s">
        <v>206</v>
      </c>
      <c r="F157" s="177" t="s">
        <v>901</v>
      </c>
      <c r="G157" s="177" t="s">
        <v>902</v>
      </c>
      <c r="H157" s="177" t="s">
        <v>901</v>
      </c>
      <c r="I157" s="177" t="s">
        <v>902</v>
      </c>
      <c r="J157" s="217">
        <v>16600</v>
      </c>
      <c r="K157" s="182">
        <v>45243</v>
      </c>
      <c r="L157" s="182">
        <v>46338</v>
      </c>
      <c r="M157" s="199">
        <v>0</v>
      </c>
    </row>
    <row r="158" spans="1:13" ht="80.099999999999994" customHeight="1" x14ac:dyDescent="0.25">
      <c r="A158" s="178">
        <v>155</v>
      </c>
      <c r="B158" s="178" t="s">
        <v>903</v>
      </c>
      <c r="C158" s="164" t="s">
        <v>258</v>
      </c>
      <c r="D158" s="177" t="s">
        <v>1064</v>
      </c>
      <c r="E158" s="173" t="s">
        <v>206</v>
      </c>
      <c r="F158" s="177" t="s">
        <v>904</v>
      </c>
      <c r="G158" s="177" t="s">
        <v>905</v>
      </c>
      <c r="H158" s="177" t="s">
        <v>904</v>
      </c>
      <c r="I158" s="177" t="s">
        <v>905</v>
      </c>
      <c r="J158" s="217">
        <v>44526.6</v>
      </c>
      <c r="K158" s="182">
        <v>45292</v>
      </c>
      <c r="L158" s="182">
        <v>46387</v>
      </c>
      <c r="M158" s="199">
        <v>0</v>
      </c>
    </row>
    <row r="159" spans="1:13" ht="80.099999999999994" customHeight="1" x14ac:dyDescent="0.25">
      <c r="A159" s="178">
        <v>156</v>
      </c>
      <c r="B159" s="174" t="s">
        <v>1065</v>
      </c>
      <c r="C159" s="159" t="s">
        <v>258</v>
      </c>
      <c r="D159" s="159" t="s">
        <v>1009</v>
      </c>
      <c r="E159" s="174" t="s">
        <v>206</v>
      </c>
      <c r="F159" s="159" t="s">
        <v>906</v>
      </c>
      <c r="G159" s="159" t="s">
        <v>907</v>
      </c>
      <c r="H159" s="159" t="s">
        <v>906</v>
      </c>
      <c r="I159" s="159" t="s">
        <v>907</v>
      </c>
      <c r="J159" s="221">
        <v>4950</v>
      </c>
      <c r="K159" s="183">
        <v>45252</v>
      </c>
      <c r="L159" s="182">
        <v>45252</v>
      </c>
      <c r="M159" s="199">
        <v>4950</v>
      </c>
    </row>
    <row r="160" spans="1:13" ht="111" customHeight="1" x14ac:dyDescent="0.25">
      <c r="A160" s="178">
        <v>157</v>
      </c>
      <c r="B160" s="163" t="s">
        <v>971</v>
      </c>
      <c r="C160" s="164" t="s">
        <v>258</v>
      </c>
      <c r="D160" s="177" t="s">
        <v>1066</v>
      </c>
      <c r="E160" s="173" t="s">
        <v>206</v>
      </c>
      <c r="F160" s="178" t="s">
        <v>908</v>
      </c>
      <c r="G160" s="177" t="s">
        <v>909</v>
      </c>
      <c r="H160" s="177" t="s">
        <v>908</v>
      </c>
      <c r="I160" s="177" t="s">
        <v>909</v>
      </c>
      <c r="J160" s="217">
        <v>43150</v>
      </c>
      <c r="K160" s="182">
        <v>45292</v>
      </c>
      <c r="L160" s="182">
        <v>45657</v>
      </c>
      <c r="M160" s="199">
        <v>0</v>
      </c>
    </row>
    <row r="161" spans="1:13" ht="129" customHeight="1" x14ac:dyDescent="0.25">
      <c r="A161" s="178">
        <v>158</v>
      </c>
      <c r="B161" s="208" t="s">
        <v>888</v>
      </c>
      <c r="C161" s="174" t="s">
        <v>258</v>
      </c>
      <c r="D161" s="174" t="s">
        <v>1068</v>
      </c>
      <c r="E161" s="173" t="s">
        <v>206</v>
      </c>
      <c r="F161" s="178" t="s">
        <v>910</v>
      </c>
      <c r="G161" s="177" t="s">
        <v>911</v>
      </c>
      <c r="H161" s="177" t="s">
        <v>910</v>
      </c>
      <c r="I161" s="177" t="s">
        <v>911</v>
      </c>
      <c r="J161" s="217">
        <v>670.56</v>
      </c>
      <c r="K161" s="200">
        <v>45252</v>
      </c>
      <c r="L161" s="200">
        <v>45254</v>
      </c>
      <c r="M161" s="199">
        <v>0</v>
      </c>
    </row>
    <row r="162" spans="1:13" ht="80.099999999999994" customHeight="1" x14ac:dyDescent="0.25">
      <c r="A162" s="178">
        <v>159</v>
      </c>
      <c r="B162" s="178" t="s">
        <v>912</v>
      </c>
      <c r="C162" s="164" t="s">
        <v>258</v>
      </c>
      <c r="D162" s="177" t="s">
        <v>1067</v>
      </c>
      <c r="E162" s="173" t="s">
        <v>206</v>
      </c>
      <c r="F162" s="178" t="s">
        <v>913</v>
      </c>
      <c r="G162" s="177" t="s">
        <v>1030</v>
      </c>
      <c r="H162" s="177" t="s">
        <v>913</v>
      </c>
      <c r="I162" s="177" t="s">
        <v>914</v>
      </c>
      <c r="J162" s="217">
        <v>75.739999999999995</v>
      </c>
      <c r="K162" s="174" t="s">
        <v>1069</v>
      </c>
      <c r="L162" s="192">
        <v>45254</v>
      </c>
      <c r="M162" s="199">
        <v>0</v>
      </c>
    </row>
    <row r="163" spans="1:13" ht="80.099999999999994" customHeight="1" x14ac:dyDescent="0.25">
      <c r="A163" s="178">
        <v>160</v>
      </c>
      <c r="B163" s="178" t="s">
        <v>915</v>
      </c>
      <c r="C163" s="164" t="s">
        <v>258</v>
      </c>
      <c r="D163" s="177" t="s">
        <v>1070</v>
      </c>
      <c r="E163" s="173" t="s">
        <v>206</v>
      </c>
      <c r="F163" s="177" t="s">
        <v>916</v>
      </c>
      <c r="G163" s="177" t="s">
        <v>1031</v>
      </c>
      <c r="H163" s="177" t="s">
        <v>916</v>
      </c>
      <c r="I163" s="177" t="s">
        <v>917</v>
      </c>
      <c r="J163" s="217">
        <v>9360</v>
      </c>
      <c r="K163" s="190">
        <v>45264</v>
      </c>
      <c r="L163" s="182">
        <v>45994</v>
      </c>
      <c r="M163" s="199">
        <v>0</v>
      </c>
    </row>
    <row r="164" spans="1:13" ht="80.099999999999994" customHeight="1" x14ac:dyDescent="0.25">
      <c r="A164" s="178">
        <v>161</v>
      </c>
      <c r="B164" s="175" t="s">
        <v>923</v>
      </c>
      <c r="C164" s="164" t="s">
        <v>258</v>
      </c>
      <c r="D164" s="177" t="s">
        <v>1071</v>
      </c>
      <c r="E164" s="173" t="s">
        <v>206</v>
      </c>
      <c r="F164" s="177" t="s">
        <v>929</v>
      </c>
      <c r="G164" s="159" t="s">
        <v>1032</v>
      </c>
      <c r="H164" s="177" t="s">
        <v>929</v>
      </c>
      <c r="I164" s="164" t="s">
        <v>1032</v>
      </c>
      <c r="J164" s="217">
        <v>225</v>
      </c>
      <c r="K164" s="182">
        <v>45292</v>
      </c>
      <c r="L164" s="182">
        <v>45657</v>
      </c>
      <c r="M164" s="199">
        <v>0</v>
      </c>
    </row>
    <row r="165" spans="1:13" ht="80.099999999999994" customHeight="1" x14ac:dyDescent="0.25">
      <c r="A165" s="178">
        <v>162</v>
      </c>
      <c r="B165" s="175" t="s">
        <v>958</v>
      </c>
      <c r="C165" s="164" t="s">
        <v>258</v>
      </c>
      <c r="D165" s="177" t="s">
        <v>1072</v>
      </c>
      <c r="E165" s="173" t="s">
        <v>206</v>
      </c>
      <c r="F165" s="177" t="s">
        <v>930</v>
      </c>
      <c r="G165" s="195" t="s">
        <v>1033</v>
      </c>
      <c r="H165" s="195" t="s">
        <v>930</v>
      </c>
      <c r="I165" s="195" t="s">
        <v>1025</v>
      </c>
      <c r="J165" s="217">
        <v>300</v>
      </c>
      <c r="K165" s="182">
        <v>45292</v>
      </c>
      <c r="L165" s="182">
        <v>45657</v>
      </c>
      <c r="M165" s="199">
        <v>0</v>
      </c>
    </row>
    <row r="166" spans="1:13" ht="80.099999999999994" customHeight="1" x14ac:dyDescent="0.25">
      <c r="A166" s="178">
        <v>163</v>
      </c>
      <c r="B166" s="175" t="s">
        <v>922</v>
      </c>
      <c r="C166" s="164" t="s">
        <v>258</v>
      </c>
      <c r="D166" s="177" t="s">
        <v>1073</v>
      </c>
      <c r="E166" s="173" t="s">
        <v>206</v>
      </c>
      <c r="F166" s="177" t="s">
        <v>931</v>
      </c>
      <c r="G166" s="195" t="s">
        <v>1034</v>
      </c>
      <c r="H166" s="195" t="s">
        <v>931</v>
      </c>
      <c r="I166" s="195" t="s">
        <v>1026</v>
      </c>
      <c r="J166" s="217">
        <v>845.63</v>
      </c>
      <c r="K166" s="182">
        <v>45292</v>
      </c>
      <c r="L166" s="182">
        <v>45657</v>
      </c>
      <c r="M166" s="199">
        <v>0</v>
      </c>
    </row>
    <row r="167" spans="1:13" ht="80.099999999999994" customHeight="1" x14ac:dyDescent="0.25">
      <c r="A167" s="178">
        <v>164</v>
      </c>
      <c r="B167" s="175" t="s">
        <v>921</v>
      </c>
      <c r="C167" s="164" t="s">
        <v>258</v>
      </c>
      <c r="D167" s="177" t="s">
        <v>1075</v>
      </c>
      <c r="E167" s="173" t="s">
        <v>206</v>
      </c>
      <c r="F167" s="159" t="s">
        <v>932</v>
      </c>
      <c r="G167" s="159" t="s">
        <v>210</v>
      </c>
      <c r="H167" s="159" t="s">
        <v>932</v>
      </c>
      <c r="I167" s="159" t="s">
        <v>210</v>
      </c>
      <c r="J167" s="217">
        <v>1250</v>
      </c>
      <c r="K167" s="182">
        <v>45292</v>
      </c>
      <c r="L167" s="182">
        <v>45657</v>
      </c>
      <c r="M167" s="199">
        <v>0</v>
      </c>
    </row>
    <row r="168" spans="1:13" ht="80.099999999999994" customHeight="1" x14ac:dyDescent="0.25">
      <c r="A168" s="178">
        <v>165</v>
      </c>
      <c r="B168" s="175" t="s">
        <v>920</v>
      </c>
      <c r="C168" s="164" t="s">
        <v>258</v>
      </c>
      <c r="D168" s="177" t="s">
        <v>1076</v>
      </c>
      <c r="E168" s="173" t="s">
        <v>206</v>
      </c>
      <c r="F168" s="159" t="s">
        <v>933</v>
      </c>
      <c r="G168" s="159" t="s">
        <v>210</v>
      </c>
      <c r="H168" s="159" t="s">
        <v>933</v>
      </c>
      <c r="I168" s="159" t="s">
        <v>210</v>
      </c>
      <c r="J168" s="217">
        <v>1288</v>
      </c>
      <c r="K168" s="178" t="s">
        <v>934</v>
      </c>
      <c r="L168" s="182" t="s">
        <v>935</v>
      </c>
      <c r="M168" s="199">
        <v>0</v>
      </c>
    </row>
    <row r="169" spans="1:13" ht="80.099999999999994" customHeight="1" x14ac:dyDescent="0.25">
      <c r="A169" s="178">
        <v>166</v>
      </c>
      <c r="B169" s="175" t="s">
        <v>959</v>
      </c>
      <c r="C169" s="164" t="s">
        <v>258</v>
      </c>
      <c r="D169" s="177" t="s">
        <v>1074</v>
      </c>
      <c r="E169" s="173" t="s">
        <v>206</v>
      </c>
      <c r="F169" s="177" t="s">
        <v>936</v>
      </c>
      <c r="G169" s="195" t="s">
        <v>1035</v>
      </c>
      <c r="H169" s="195" t="s">
        <v>936</v>
      </c>
      <c r="I169" s="195" t="s">
        <v>1035</v>
      </c>
      <c r="J169" s="217">
        <v>600</v>
      </c>
      <c r="K169" s="178" t="s">
        <v>937</v>
      </c>
      <c r="L169" s="182">
        <v>46387</v>
      </c>
      <c r="M169" s="199">
        <v>0</v>
      </c>
    </row>
    <row r="170" spans="1:13" ht="80.099999999999994" customHeight="1" x14ac:dyDescent="0.25">
      <c r="A170" s="178">
        <v>167</v>
      </c>
      <c r="B170" s="175" t="s">
        <v>918</v>
      </c>
      <c r="C170" s="164" t="s">
        <v>258</v>
      </c>
      <c r="D170" s="177" t="s">
        <v>1077</v>
      </c>
      <c r="E170" s="173" t="s">
        <v>206</v>
      </c>
      <c r="F170" s="177" t="s">
        <v>938</v>
      </c>
      <c r="G170" s="195" t="s">
        <v>1044</v>
      </c>
      <c r="H170" s="195" t="s">
        <v>938</v>
      </c>
      <c r="I170" s="195" t="s">
        <v>1044</v>
      </c>
      <c r="J170" s="217">
        <v>888</v>
      </c>
      <c r="K170" s="182">
        <v>45292</v>
      </c>
      <c r="L170" s="182">
        <v>45657</v>
      </c>
      <c r="M170" s="199">
        <v>0</v>
      </c>
    </row>
    <row r="171" spans="1:13" ht="80.099999999999994" customHeight="1" x14ac:dyDescent="0.25">
      <c r="A171" s="178">
        <v>168</v>
      </c>
      <c r="B171" s="163" t="s">
        <v>925</v>
      </c>
      <c r="C171" s="164" t="s">
        <v>258</v>
      </c>
      <c r="D171" s="177" t="s">
        <v>1078</v>
      </c>
      <c r="E171" s="173" t="s">
        <v>206</v>
      </c>
      <c r="F171" s="177" t="s">
        <v>939</v>
      </c>
      <c r="G171" s="174" t="s">
        <v>1047</v>
      </c>
      <c r="H171" s="195" t="s">
        <v>939</v>
      </c>
      <c r="I171" s="195" t="s">
        <v>1036</v>
      </c>
      <c r="J171" s="217">
        <v>5000</v>
      </c>
      <c r="K171" s="182">
        <v>45326</v>
      </c>
      <c r="L171" s="182">
        <v>45691</v>
      </c>
      <c r="M171" s="199">
        <v>0</v>
      </c>
    </row>
    <row r="172" spans="1:13" ht="80.099999999999994" customHeight="1" x14ac:dyDescent="0.25">
      <c r="A172" s="178">
        <v>169</v>
      </c>
      <c r="B172" s="163" t="s">
        <v>928</v>
      </c>
      <c r="C172" s="164" t="s">
        <v>258</v>
      </c>
      <c r="D172" s="177" t="s">
        <v>1079</v>
      </c>
      <c r="E172" s="173" t="s">
        <v>206</v>
      </c>
      <c r="F172" s="177" t="s">
        <v>939</v>
      </c>
      <c r="G172" s="174" t="s">
        <v>1047</v>
      </c>
      <c r="H172" s="195" t="s">
        <v>939</v>
      </c>
      <c r="I172" s="195" t="s">
        <v>1036</v>
      </c>
      <c r="J172" s="217">
        <v>10000</v>
      </c>
      <c r="K172" s="182">
        <v>45292</v>
      </c>
      <c r="L172" s="182">
        <v>45657</v>
      </c>
      <c r="M172" s="199">
        <v>0</v>
      </c>
    </row>
    <row r="173" spans="1:13" ht="80.099999999999994" customHeight="1" x14ac:dyDescent="0.25">
      <c r="A173" s="178">
        <v>170</v>
      </c>
      <c r="B173" s="163" t="s">
        <v>924</v>
      </c>
      <c r="C173" s="164" t="s">
        <v>258</v>
      </c>
      <c r="D173" s="177" t="s">
        <v>1080</v>
      </c>
      <c r="E173" s="173" t="s">
        <v>206</v>
      </c>
      <c r="F173" s="177" t="s">
        <v>940</v>
      </c>
      <c r="G173" s="174" t="s">
        <v>1037</v>
      </c>
      <c r="H173" s="195" t="s">
        <v>940</v>
      </c>
      <c r="I173" s="195" t="s">
        <v>1037</v>
      </c>
      <c r="J173" s="217">
        <v>15000</v>
      </c>
      <c r="K173" s="182">
        <v>45292</v>
      </c>
      <c r="L173" s="182">
        <v>45657</v>
      </c>
      <c r="M173" s="199">
        <v>0</v>
      </c>
    </row>
    <row r="174" spans="1:13" ht="80.099999999999994" customHeight="1" x14ac:dyDescent="0.25">
      <c r="A174" s="178">
        <v>171</v>
      </c>
      <c r="B174" s="163" t="s">
        <v>926</v>
      </c>
      <c r="C174" s="164" t="s">
        <v>258</v>
      </c>
      <c r="D174" s="177" t="s">
        <v>1081</v>
      </c>
      <c r="E174" s="173" t="s">
        <v>206</v>
      </c>
      <c r="F174" s="164" t="s">
        <v>941</v>
      </c>
      <c r="G174" s="174" t="s">
        <v>1045</v>
      </c>
      <c r="H174" s="195" t="s">
        <v>941</v>
      </c>
      <c r="I174" s="195" t="s">
        <v>1029</v>
      </c>
      <c r="J174" s="217">
        <v>35000</v>
      </c>
      <c r="K174" s="178" t="s">
        <v>942</v>
      </c>
      <c r="L174" s="182" t="s">
        <v>943</v>
      </c>
      <c r="M174" s="199">
        <v>0</v>
      </c>
    </row>
    <row r="175" spans="1:13" ht="80.099999999999994" customHeight="1" x14ac:dyDescent="0.25">
      <c r="A175" s="178">
        <v>172</v>
      </c>
      <c r="B175" s="163" t="s">
        <v>927</v>
      </c>
      <c r="C175" s="164" t="s">
        <v>258</v>
      </c>
      <c r="D175" s="177" t="s">
        <v>1082</v>
      </c>
      <c r="E175" s="173" t="s">
        <v>206</v>
      </c>
      <c r="F175" s="164" t="s">
        <v>941</v>
      </c>
      <c r="G175" s="174" t="s">
        <v>1028</v>
      </c>
      <c r="H175" s="195" t="s">
        <v>941</v>
      </c>
      <c r="I175" s="195" t="s">
        <v>1028</v>
      </c>
      <c r="J175" s="217">
        <v>30000</v>
      </c>
      <c r="K175" s="178" t="s">
        <v>942</v>
      </c>
      <c r="L175" s="182" t="s">
        <v>943</v>
      </c>
      <c r="M175" s="199">
        <v>0</v>
      </c>
    </row>
    <row r="176" spans="1:13" ht="80.099999999999994" customHeight="1" x14ac:dyDescent="0.25">
      <c r="A176" s="178">
        <v>173</v>
      </c>
      <c r="B176" s="163" t="s">
        <v>919</v>
      </c>
      <c r="C176" s="164" t="s">
        <v>258</v>
      </c>
      <c r="D176" s="177" t="s">
        <v>1083</v>
      </c>
      <c r="E176" s="173" t="s">
        <v>206</v>
      </c>
      <c r="F176" s="177" t="s">
        <v>944</v>
      </c>
      <c r="G176" s="195" t="s">
        <v>1027</v>
      </c>
      <c r="H176" s="195" t="s">
        <v>944</v>
      </c>
      <c r="I176" s="195" t="s">
        <v>1027</v>
      </c>
      <c r="J176" s="217">
        <v>39000</v>
      </c>
      <c r="K176" s="182">
        <v>45292</v>
      </c>
      <c r="L176" s="182" t="s">
        <v>945</v>
      </c>
      <c r="M176" s="199">
        <v>0</v>
      </c>
    </row>
    <row r="177" spans="1:13" ht="80.099999999999994" customHeight="1" x14ac:dyDescent="0.25">
      <c r="A177" s="178">
        <v>174</v>
      </c>
      <c r="B177" s="178" t="s">
        <v>946</v>
      </c>
      <c r="C177" s="164" t="s">
        <v>258</v>
      </c>
      <c r="D177" s="177" t="s">
        <v>1010</v>
      </c>
      <c r="E177" s="173" t="s">
        <v>206</v>
      </c>
      <c r="F177" s="177" t="s">
        <v>849</v>
      </c>
      <c r="G177" s="177" t="s">
        <v>1039</v>
      </c>
      <c r="H177" s="177" t="s">
        <v>849</v>
      </c>
      <c r="I177" s="177" t="s">
        <v>1039</v>
      </c>
      <c r="J177" s="217">
        <v>2000</v>
      </c>
      <c r="K177" s="182">
        <v>45260</v>
      </c>
      <c r="L177" s="182">
        <v>45260</v>
      </c>
      <c r="M177" s="199">
        <v>1750</v>
      </c>
    </row>
    <row r="178" spans="1:13" ht="80.099999999999994" customHeight="1" x14ac:dyDescent="0.25">
      <c r="A178" s="178">
        <v>175</v>
      </c>
      <c r="B178" s="178" t="s">
        <v>947</v>
      </c>
      <c r="C178" s="164" t="s">
        <v>258</v>
      </c>
      <c r="D178" s="177" t="s">
        <v>1010</v>
      </c>
      <c r="E178" s="173" t="s">
        <v>206</v>
      </c>
      <c r="F178" s="177" t="s">
        <v>949</v>
      </c>
      <c r="G178" s="177" t="s">
        <v>951</v>
      </c>
      <c r="H178" s="177" t="s">
        <v>949</v>
      </c>
      <c r="I178" s="177" t="s">
        <v>951</v>
      </c>
      <c r="J178" s="217">
        <v>1887.2</v>
      </c>
      <c r="K178" s="182">
        <v>45279</v>
      </c>
      <c r="L178" s="182">
        <v>45279</v>
      </c>
      <c r="M178" s="199">
        <v>0</v>
      </c>
    </row>
    <row r="179" spans="1:13" ht="80.099999999999994" customHeight="1" x14ac:dyDescent="0.25">
      <c r="A179" s="178">
        <v>176</v>
      </c>
      <c r="B179" s="178" t="s">
        <v>948</v>
      </c>
      <c r="C179" s="164" t="s">
        <v>258</v>
      </c>
      <c r="D179" s="177" t="s">
        <v>1010</v>
      </c>
      <c r="E179" s="173" t="s">
        <v>206</v>
      </c>
      <c r="F179" s="177" t="s">
        <v>223</v>
      </c>
      <c r="G179" s="195" t="s">
        <v>310</v>
      </c>
      <c r="H179" s="177" t="s">
        <v>223</v>
      </c>
      <c r="I179" s="177" t="s">
        <v>950</v>
      </c>
      <c r="J179" s="217">
        <v>880</v>
      </c>
      <c r="K179" s="182">
        <v>45265</v>
      </c>
      <c r="L179" s="182">
        <v>45265</v>
      </c>
      <c r="M179" s="199">
        <v>880</v>
      </c>
    </row>
    <row r="180" spans="1:13" ht="80.099999999999994" customHeight="1" x14ac:dyDescent="0.25">
      <c r="A180" s="178">
        <v>177</v>
      </c>
      <c r="B180" s="178" t="s">
        <v>952</v>
      </c>
      <c r="C180" s="164" t="s">
        <v>258</v>
      </c>
      <c r="D180" s="177" t="s">
        <v>1084</v>
      </c>
      <c r="E180" s="173" t="s">
        <v>206</v>
      </c>
      <c r="F180" s="177" t="s">
        <v>953</v>
      </c>
      <c r="G180" s="177" t="s">
        <v>1038</v>
      </c>
      <c r="H180" s="177" t="s">
        <v>953</v>
      </c>
      <c r="I180" s="177" t="s">
        <v>1038</v>
      </c>
      <c r="J180" s="217">
        <v>223.52</v>
      </c>
      <c r="K180" s="182">
        <v>45252</v>
      </c>
      <c r="L180" s="182">
        <v>45252</v>
      </c>
      <c r="M180" s="199">
        <v>0</v>
      </c>
    </row>
    <row r="181" spans="1:13" ht="80.099999999999994" customHeight="1" x14ac:dyDescent="0.25">
      <c r="A181" s="178">
        <v>178</v>
      </c>
      <c r="B181" s="177" t="s">
        <v>969</v>
      </c>
      <c r="C181" s="164" t="s">
        <v>258</v>
      </c>
      <c r="D181" s="177" t="s">
        <v>1085</v>
      </c>
      <c r="E181" s="173" t="s">
        <v>206</v>
      </c>
      <c r="F181" s="178" t="s">
        <v>954</v>
      </c>
      <c r="G181" s="177" t="s">
        <v>955</v>
      </c>
      <c r="H181" s="177" t="s">
        <v>954</v>
      </c>
      <c r="I181" s="177" t="s">
        <v>955</v>
      </c>
      <c r="J181" s="217">
        <v>1200</v>
      </c>
      <c r="K181" s="182">
        <v>45259</v>
      </c>
      <c r="L181" s="190">
        <v>45657</v>
      </c>
      <c r="M181" s="199">
        <v>0</v>
      </c>
    </row>
    <row r="182" spans="1:13" ht="80.099999999999994" customHeight="1" x14ac:dyDescent="0.25">
      <c r="A182" s="178">
        <v>179</v>
      </c>
      <c r="B182" s="177" t="s">
        <v>970</v>
      </c>
      <c r="C182" s="164" t="s">
        <v>258</v>
      </c>
      <c r="D182" s="177" t="s">
        <v>1086</v>
      </c>
      <c r="E182" s="173" t="s">
        <v>206</v>
      </c>
      <c r="F182" s="178" t="s">
        <v>956</v>
      </c>
      <c r="G182" s="177" t="s">
        <v>957</v>
      </c>
      <c r="H182" s="177" t="s">
        <v>956</v>
      </c>
      <c r="I182" s="177" t="s">
        <v>957</v>
      </c>
      <c r="J182" s="217">
        <v>2141.4</v>
      </c>
      <c r="K182" s="182">
        <v>45260</v>
      </c>
      <c r="L182" s="190">
        <v>45275</v>
      </c>
      <c r="M182" s="199">
        <v>0</v>
      </c>
    </row>
    <row r="183" spans="1:13" ht="80.099999999999994" customHeight="1" x14ac:dyDescent="0.25">
      <c r="A183" s="178">
        <v>180</v>
      </c>
      <c r="B183" s="178" t="s">
        <v>960</v>
      </c>
      <c r="C183" s="164" t="s">
        <v>258</v>
      </c>
      <c r="D183" s="177" t="s">
        <v>1087</v>
      </c>
      <c r="E183" s="173" t="s">
        <v>206</v>
      </c>
      <c r="F183" s="178" t="s">
        <v>961</v>
      </c>
      <c r="G183" s="177" t="s">
        <v>1040</v>
      </c>
      <c r="H183" s="177" t="s">
        <v>961</v>
      </c>
      <c r="I183" s="177" t="s">
        <v>1040</v>
      </c>
      <c r="J183" s="217">
        <v>4301.09</v>
      </c>
      <c r="K183" s="190">
        <v>41249</v>
      </c>
      <c r="L183" s="190">
        <v>45288</v>
      </c>
      <c r="M183" s="199">
        <v>0</v>
      </c>
    </row>
    <row r="184" spans="1:13" ht="80.099999999999994" customHeight="1" x14ac:dyDescent="0.25">
      <c r="A184" s="178">
        <v>181</v>
      </c>
      <c r="B184" s="178" t="s">
        <v>962</v>
      </c>
      <c r="C184" s="164" t="s">
        <v>258</v>
      </c>
      <c r="D184" s="177" t="s">
        <v>981</v>
      </c>
      <c r="E184" s="173" t="s">
        <v>206</v>
      </c>
      <c r="F184" s="178" t="s">
        <v>963</v>
      </c>
      <c r="G184" s="177" t="s">
        <v>964</v>
      </c>
      <c r="H184" s="177" t="s">
        <v>963</v>
      </c>
      <c r="I184" s="177" t="s">
        <v>964</v>
      </c>
      <c r="J184" s="217">
        <v>14166</v>
      </c>
      <c r="K184" s="190">
        <v>45296</v>
      </c>
      <c r="L184" s="182">
        <v>45661</v>
      </c>
      <c r="M184" s="199">
        <v>0</v>
      </c>
    </row>
    <row r="185" spans="1:13" s="176" customFormat="1" ht="80.099999999999994" customHeight="1" x14ac:dyDescent="0.25">
      <c r="A185" s="178">
        <v>182</v>
      </c>
      <c r="B185" s="158" t="s">
        <v>965</v>
      </c>
      <c r="C185" s="159" t="s">
        <v>258</v>
      </c>
      <c r="D185" s="159" t="s">
        <v>1011</v>
      </c>
      <c r="E185" s="174" t="s">
        <v>206</v>
      </c>
      <c r="F185" s="158" t="s">
        <v>966</v>
      </c>
      <c r="G185" s="159" t="s">
        <v>1041</v>
      </c>
      <c r="H185" s="159" t="s">
        <v>966</v>
      </c>
      <c r="I185" s="159" t="s">
        <v>1041</v>
      </c>
      <c r="J185" s="221">
        <v>22500</v>
      </c>
      <c r="K185" s="159" t="s">
        <v>1088</v>
      </c>
      <c r="L185" s="183"/>
      <c r="M185" s="199">
        <v>0</v>
      </c>
    </row>
    <row r="186" spans="1:13" ht="80.099999999999994" customHeight="1" x14ac:dyDescent="0.25">
      <c r="A186" s="178">
        <v>183</v>
      </c>
      <c r="B186" s="178" t="s">
        <v>973</v>
      </c>
      <c r="C186" s="164" t="s">
        <v>258</v>
      </c>
      <c r="D186" s="177" t="s">
        <v>1089</v>
      </c>
      <c r="E186" s="173" t="s">
        <v>206</v>
      </c>
      <c r="F186" s="178" t="s">
        <v>972</v>
      </c>
      <c r="G186" s="177" t="s">
        <v>1042</v>
      </c>
      <c r="H186" s="177" t="s">
        <v>972</v>
      </c>
      <c r="I186" s="177" t="s">
        <v>1042</v>
      </c>
      <c r="J186" s="217">
        <v>14175</v>
      </c>
      <c r="K186" s="182">
        <v>45413</v>
      </c>
      <c r="L186" s="182">
        <v>45777</v>
      </c>
      <c r="M186" s="199">
        <v>0</v>
      </c>
    </row>
    <row r="187" spans="1:13" ht="140.25" customHeight="1" x14ac:dyDescent="0.25">
      <c r="A187" s="178">
        <v>184</v>
      </c>
      <c r="B187" s="178" t="s">
        <v>974</v>
      </c>
      <c r="C187" s="164" t="s">
        <v>258</v>
      </c>
      <c r="D187" s="177" t="s">
        <v>1012</v>
      </c>
      <c r="E187" s="173" t="s">
        <v>206</v>
      </c>
      <c r="F187" s="178" t="s">
        <v>975</v>
      </c>
      <c r="G187" s="177" t="s">
        <v>1043</v>
      </c>
      <c r="H187" s="177" t="s">
        <v>975</v>
      </c>
      <c r="I187" s="177" t="s">
        <v>1043</v>
      </c>
      <c r="J187" s="217">
        <v>100000</v>
      </c>
      <c r="K187" s="182">
        <v>45292</v>
      </c>
      <c r="L187" s="182">
        <v>45657</v>
      </c>
      <c r="M187" s="199">
        <v>0</v>
      </c>
    </row>
    <row r="188" spans="1:13" ht="178.2" customHeight="1" x14ac:dyDescent="0.25">
      <c r="A188" s="178">
        <v>185</v>
      </c>
      <c r="B188" s="174" t="s">
        <v>1090</v>
      </c>
      <c r="C188" s="164" t="s">
        <v>258</v>
      </c>
      <c r="D188" s="177" t="s">
        <v>1091</v>
      </c>
      <c r="E188" s="173" t="s">
        <v>206</v>
      </c>
      <c r="F188" s="178" t="s">
        <v>976</v>
      </c>
      <c r="G188" s="177" t="s">
        <v>977</v>
      </c>
      <c r="H188" s="177" t="s">
        <v>976</v>
      </c>
      <c r="I188" s="177" t="s">
        <v>977</v>
      </c>
      <c r="J188" s="217">
        <v>710</v>
      </c>
      <c r="K188" s="182">
        <v>45292</v>
      </c>
      <c r="L188" s="182">
        <v>45473</v>
      </c>
      <c r="M188" s="199">
        <v>0</v>
      </c>
    </row>
    <row r="189" spans="1:13" ht="183.75" customHeight="1" x14ac:dyDescent="0.25">
      <c r="A189" s="178">
        <v>186</v>
      </c>
      <c r="B189" s="177" t="s">
        <v>1092</v>
      </c>
      <c r="C189" s="164" t="s">
        <v>258</v>
      </c>
      <c r="D189" s="220" t="s">
        <v>1093</v>
      </c>
      <c r="E189" s="177" t="s">
        <v>236</v>
      </c>
      <c r="F189" s="222" t="s">
        <v>1046</v>
      </c>
      <c r="G189" s="195" t="s">
        <v>1150</v>
      </c>
      <c r="H189" s="222" t="s">
        <v>1046</v>
      </c>
      <c r="I189" s="195" t="s">
        <v>1150</v>
      </c>
      <c r="J189" s="218">
        <v>3306374.44</v>
      </c>
      <c r="K189" s="182">
        <v>45323</v>
      </c>
      <c r="L189" s="182">
        <v>46783</v>
      </c>
      <c r="M189" s="199">
        <v>0</v>
      </c>
    </row>
    <row r="190" spans="1:13" ht="132.6" customHeight="1" x14ac:dyDescent="0.25">
      <c r="A190" s="178">
        <v>187</v>
      </c>
      <c r="B190" s="178" t="s">
        <v>1005</v>
      </c>
      <c r="C190" s="164" t="s">
        <v>258</v>
      </c>
      <c r="D190" s="220" t="s">
        <v>1094</v>
      </c>
      <c r="E190" s="173" t="s">
        <v>206</v>
      </c>
      <c r="F190" s="178" t="s">
        <v>1014</v>
      </c>
      <c r="G190" s="177" t="s">
        <v>1013</v>
      </c>
      <c r="H190" s="177" t="s">
        <v>1014</v>
      </c>
      <c r="I190" s="177" t="s">
        <v>1013</v>
      </c>
      <c r="J190" s="228">
        <v>4204.2299999999996</v>
      </c>
      <c r="K190" s="214" t="s">
        <v>1095</v>
      </c>
      <c r="L190" s="183"/>
      <c r="M190" s="199">
        <v>0</v>
      </c>
    </row>
    <row r="191" spans="1:13" ht="80.099999999999994" customHeight="1" x14ac:dyDescent="0.25">
      <c r="A191" s="178">
        <v>188</v>
      </c>
      <c r="B191" s="219" t="s">
        <v>1002</v>
      </c>
      <c r="C191" s="164" t="s">
        <v>258</v>
      </c>
      <c r="D191" s="220" t="s">
        <v>1097</v>
      </c>
      <c r="E191" s="174" t="s">
        <v>207</v>
      </c>
      <c r="F191" s="178" t="s">
        <v>1015</v>
      </c>
      <c r="G191" s="177"/>
      <c r="H191" s="177"/>
      <c r="I191" s="177"/>
      <c r="J191" s="218"/>
      <c r="K191" s="182"/>
      <c r="L191" s="182"/>
      <c r="M191" s="199">
        <v>0</v>
      </c>
    </row>
    <row r="192" spans="1:13" ht="80.099999999999994" customHeight="1" x14ac:dyDescent="0.25">
      <c r="A192" s="178">
        <v>189</v>
      </c>
      <c r="B192" s="175" t="s">
        <v>1003</v>
      </c>
      <c r="C192" s="164" t="s">
        <v>258</v>
      </c>
      <c r="D192" s="220" t="s">
        <v>1096</v>
      </c>
      <c r="E192" s="173" t="s">
        <v>206</v>
      </c>
      <c r="F192" s="177" t="s">
        <v>1016</v>
      </c>
      <c r="G192" s="177" t="s">
        <v>1017</v>
      </c>
      <c r="H192" s="177" t="s">
        <v>1016</v>
      </c>
      <c r="I192" s="177" t="s">
        <v>1017</v>
      </c>
      <c r="J192" s="218">
        <v>1500</v>
      </c>
      <c r="K192" s="182">
        <v>45282</v>
      </c>
      <c r="L192" s="183"/>
      <c r="M192" s="199">
        <v>0</v>
      </c>
    </row>
    <row r="193" spans="1:13" ht="80.099999999999994" customHeight="1" x14ac:dyDescent="0.25">
      <c r="A193" s="178">
        <v>190</v>
      </c>
      <c r="B193" s="219" t="s">
        <v>1004</v>
      </c>
      <c r="C193" s="164" t="s">
        <v>258</v>
      </c>
      <c r="D193" s="220" t="s">
        <v>1024</v>
      </c>
      <c r="E193" s="173" t="s">
        <v>206</v>
      </c>
      <c r="F193" s="178" t="s">
        <v>1018</v>
      </c>
      <c r="G193" s="177" t="s">
        <v>1019</v>
      </c>
      <c r="H193" s="177" t="s">
        <v>1018</v>
      </c>
      <c r="I193" s="177" t="s">
        <v>1019</v>
      </c>
      <c r="J193" s="217">
        <v>2635</v>
      </c>
      <c r="K193" s="182">
        <v>45281</v>
      </c>
      <c r="L193" s="183"/>
      <c r="M193" s="199">
        <v>0</v>
      </c>
    </row>
    <row r="194" spans="1:13" ht="108" customHeight="1" x14ac:dyDescent="0.25">
      <c r="A194" s="178">
        <v>191</v>
      </c>
      <c r="B194" s="158" t="s">
        <v>1098</v>
      </c>
      <c r="C194" s="164" t="s">
        <v>258</v>
      </c>
      <c r="D194" s="220" t="s">
        <v>1099</v>
      </c>
      <c r="E194" s="174" t="s">
        <v>207</v>
      </c>
      <c r="F194" s="177" t="s">
        <v>1020</v>
      </c>
      <c r="G194" s="177" t="s">
        <v>1021</v>
      </c>
      <c r="H194" s="177" t="s">
        <v>1020</v>
      </c>
      <c r="I194" s="177" t="s">
        <v>1021</v>
      </c>
      <c r="J194" s="199">
        <v>4457895.8600000003</v>
      </c>
      <c r="K194" s="158"/>
      <c r="L194" s="183"/>
      <c r="M194" s="199">
        <v>0</v>
      </c>
    </row>
    <row r="195" spans="1:13" ht="121.95" customHeight="1" x14ac:dyDescent="0.25">
      <c r="A195" s="178">
        <v>192</v>
      </c>
      <c r="B195" s="158" t="s">
        <v>1100</v>
      </c>
      <c r="C195" s="164" t="s">
        <v>258</v>
      </c>
      <c r="D195" s="220" t="s">
        <v>1161</v>
      </c>
      <c r="E195" s="174" t="s">
        <v>206</v>
      </c>
      <c r="F195" s="177" t="s">
        <v>1101</v>
      </c>
      <c r="G195" s="195" t="s">
        <v>494</v>
      </c>
      <c r="H195" s="177" t="s">
        <v>1101</v>
      </c>
      <c r="I195" s="195" t="s">
        <v>494</v>
      </c>
      <c r="J195" s="199">
        <v>20000</v>
      </c>
      <c r="K195" s="223"/>
      <c r="L195" s="223"/>
      <c r="M195" s="199">
        <v>10430.82</v>
      </c>
    </row>
    <row r="196" spans="1:13" ht="80.099999999999994" customHeight="1" x14ac:dyDescent="0.25">
      <c r="A196" s="178">
        <v>193</v>
      </c>
      <c r="B196" s="158" t="s">
        <v>1102</v>
      </c>
      <c r="C196" s="164" t="s">
        <v>258</v>
      </c>
      <c r="D196" s="220" t="s">
        <v>1162</v>
      </c>
      <c r="E196" s="174" t="s">
        <v>206</v>
      </c>
      <c r="F196" s="177" t="s">
        <v>1103</v>
      </c>
      <c r="G196" s="177" t="s">
        <v>1104</v>
      </c>
      <c r="H196" s="177" t="s">
        <v>1103</v>
      </c>
      <c r="I196" s="177" t="s">
        <v>1104</v>
      </c>
      <c r="J196" s="199">
        <v>10604.53</v>
      </c>
      <c r="K196" s="223"/>
      <c r="L196" s="223"/>
      <c r="M196" s="199">
        <v>406.64</v>
      </c>
    </row>
    <row r="197" spans="1:13" ht="80.099999999999994" customHeight="1" x14ac:dyDescent="0.25">
      <c r="A197" s="178">
        <v>194</v>
      </c>
      <c r="B197" s="158" t="s">
        <v>1105</v>
      </c>
      <c r="C197" s="164" t="s">
        <v>258</v>
      </c>
      <c r="D197" s="220" t="s">
        <v>1161</v>
      </c>
      <c r="E197" s="174" t="s">
        <v>206</v>
      </c>
      <c r="F197" s="177" t="s">
        <v>1106</v>
      </c>
      <c r="G197" s="177">
        <v>14530181008</v>
      </c>
      <c r="H197" s="177" t="s">
        <v>1106</v>
      </c>
      <c r="I197" s="177">
        <v>14530181008</v>
      </c>
      <c r="J197" s="199">
        <v>20000</v>
      </c>
      <c r="K197" s="223"/>
      <c r="L197" s="223"/>
      <c r="M197" s="199">
        <v>960</v>
      </c>
    </row>
    <row r="198" spans="1:13" ht="80.099999999999994" customHeight="1" x14ac:dyDescent="0.25">
      <c r="A198" s="178">
        <v>195</v>
      </c>
      <c r="B198" s="158" t="s">
        <v>1107</v>
      </c>
      <c r="C198" s="164" t="s">
        <v>258</v>
      </c>
      <c r="D198" s="220" t="s">
        <v>1160</v>
      </c>
      <c r="E198" s="174" t="s">
        <v>206</v>
      </c>
      <c r="F198" s="177" t="s">
        <v>1106</v>
      </c>
      <c r="G198" s="177">
        <v>14530181008</v>
      </c>
      <c r="H198" s="177" t="s">
        <v>1106</v>
      </c>
      <c r="I198" s="177">
        <v>14530181008</v>
      </c>
      <c r="J198" s="199">
        <v>15000</v>
      </c>
      <c r="K198" s="223"/>
      <c r="L198" s="223"/>
      <c r="M198" s="199">
        <v>8960</v>
      </c>
    </row>
    <row r="199" spans="1:13" ht="80.099999999999994" customHeight="1" x14ac:dyDescent="0.25">
      <c r="A199" s="178">
        <v>196</v>
      </c>
      <c r="B199" s="158" t="s">
        <v>1108</v>
      </c>
      <c r="C199" s="164" t="s">
        <v>258</v>
      </c>
      <c r="D199" s="220" t="s">
        <v>1160</v>
      </c>
      <c r="E199" s="174" t="s">
        <v>206</v>
      </c>
      <c r="F199" s="177" t="s">
        <v>1101</v>
      </c>
      <c r="G199" s="195" t="s">
        <v>494</v>
      </c>
      <c r="H199" s="177" t="s">
        <v>1101</v>
      </c>
      <c r="I199" s="195" t="s">
        <v>494</v>
      </c>
      <c r="J199" s="199">
        <v>35000</v>
      </c>
      <c r="K199" s="223"/>
      <c r="L199" s="223"/>
      <c r="M199" s="199">
        <v>24531.87</v>
      </c>
    </row>
    <row r="200" spans="1:13" ht="80.099999999999994" customHeight="1" x14ac:dyDescent="0.25">
      <c r="A200" s="163">
        <v>197</v>
      </c>
      <c r="B200" s="163" t="s">
        <v>1109</v>
      </c>
      <c r="C200" s="164" t="s">
        <v>258</v>
      </c>
      <c r="D200" s="181" t="s">
        <v>1159</v>
      </c>
      <c r="E200" s="173" t="s">
        <v>206</v>
      </c>
      <c r="F200" s="164" t="s">
        <v>1137</v>
      </c>
      <c r="G200" s="173" t="s">
        <v>310</v>
      </c>
      <c r="H200" s="164" t="s">
        <v>1137</v>
      </c>
      <c r="I200" s="173" t="s">
        <v>310</v>
      </c>
      <c r="J200" s="197">
        <v>1100</v>
      </c>
      <c r="K200" s="224"/>
      <c r="L200" s="224"/>
      <c r="M200" s="199">
        <v>770</v>
      </c>
    </row>
    <row r="201" spans="1:13" ht="80.099999999999994" customHeight="1" x14ac:dyDescent="0.25">
      <c r="A201" s="163">
        <v>198</v>
      </c>
      <c r="B201" s="163" t="s">
        <v>1110</v>
      </c>
      <c r="C201" s="164" t="s">
        <v>258</v>
      </c>
      <c r="D201" s="181" t="s">
        <v>1111</v>
      </c>
      <c r="E201" s="173" t="s">
        <v>206</v>
      </c>
      <c r="F201" s="164" t="s">
        <v>1103</v>
      </c>
      <c r="G201" s="164" t="s">
        <v>1104</v>
      </c>
      <c r="H201" s="164" t="s">
        <v>1103</v>
      </c>
      <c r="I201" s="164" t="s">
        <v>1104</v>
      </c>
      <c r="J201" s="197">
        <v>12000</v>
      </c>
      <c r="K201" s="223"/>
      <c r="L201" s="223"/>
      <c r="M201" s="199">
        <v>10003.459999999999</v>
      </c>
    </row>
    <row r="202" spans="1:13" ht="80.099999999999994" customHeight="1" x14ac:dyDescent="0.25">
      <c r="A202" s="163">
        <v>199</v>
      </c>
      <c r="B202" s="163" t="s">
        <v>1112</v>
      </c>
      <c r="C202" s="164" t="s">
        <v>258</v>
      </c>
      <c r="D202" s="181" t="s">
        <v>1113</v>
      </c>
      <c r="E202" s="173" t="s">
        <v>206</v>
      </c>
      <c r="F202" s="164" t="s">
        <v>1101</v>
      </c>
      <c r="G202" s="173" t="s">
        <v>494</v>
      </c>
      <c r="H202" s="164" t="s">
        <v>1101</v>
      </c>
      <c r="I202" s="173" t="s">
        <v>494</v>
      </c>
      <c r="J202" s="197">
        <v>355.45</v>
      </c>
      <c r="K202" s="223"/>
      <c r="L202" s="223"/>
      <c r="M202" s="199">
        <v>355.45</v>
      </c>
    </row>
    <row r="203" spans="1:13" ht="80.099999999999994" customHeight="1" x14ac:dyDescent="0.25">
      <c r="A203" s="163">
        <v>200</v>
      </c>
      <c r="B203" s="163" t="s">
        <v>1114</v>
      </c>
      <c r="C203" s="164" t="s">
        <v>258</v>
      </c>
      <c r="D203" s="181" t="s">
        <v>1174</v>
      </c>
      <c r="E203" s="173" t="s">
        <v>206</v>
      </c>
      <c r="F203" s="164" t="s">
        <v>1101</v>
      </c>
      <c r="G203" s="173" t="s">
        <v>494</v>
      </c>
      <c r="H203" s="164" t="s">
        <v>1101</v>
      </c>
      <c r="I203" s="173" t="s">
        <v>494</v>
      </c>
      <c r="J203" s="197">
        <v>300</v>
      </c>
      <c r="K203" s="223"/>
      <c r="L203" s="223"/>
      <c r="M203" s="199">
        <v>218.18</v>
      </c>
    </row>
    <row r="204" spans="1:13" ht="80.099999999999994" customHeight="1" x14ac:dyDescent="0.25">
      <c r="A204" s="163">
        <v>201</v>
      </c>
      <c r="B204" s="163" t="s">
        <v>1115</v>
      </c>
      <c r="C204" s="164" t="s">
        <v>258</v>
      </c>
      <c r="D204" s="173" t="s">
        <v>1179</v>
      </c>
      <c r="E204" s="173" t="s">
        <v>206</v>
      </c>
      <c r="F204" s="164" t="s">
        <v>1137</v>
      </c>
      <c r="G204" s="173" t="s">
        <v>1171</v>
      </c>
      <c r="H204" s="164" t="s">
        <v>1137</v>
      </c>
      <c r="I204" s="173" t="s">
        <v>1171</v>
      </c>
      <c r="J204" s="197">
        <v>4000</v>
      </c>
      <c r="K204" s="223"/>
      <c r="L204" s="223"/>
      <c r="M204" s="199">
        <v>3080</v>
      </c>
    </row>
    <row r="205" spans="1:13" ht="80.099999999999994" customHeight="1" x14ac:dyDescent="0.25">
      <c r="A205" s="163">
        <v>202</v>
      </c>
      <c r="B205" s="163" t="s">
        <v>1116</v>
      </c>
      <c r="C205" s="164" t="s">
        <v>258</v>
      </c>
      <c r="D205" s="181" t="s">
        <v>1158</v>
      </c>
      <c r="E205" s="173" t="s">
        <v>206</v>
      </c>
      <c r="F205" s="164" t="s">
        <v>1138</v>
      </c>
      <c r="G205" s="164" t="s">
        <v>1163</v>
      </c>
      <c r="H205" s="164" t="s">
        <v>1138</v>
      </c>
      <c r="I205" s="164" t="s">
        <v>1163</v>
      </c>
      <c r="J205" s="197">
        <v>1000</v>
      </c>
      <c r="K205" s="223"/>
      <c r="L205" s="223"/>
      <c r="M205" s="199">
        <v>600</v>
      </c>
    </row>
    <row r="206" spans="1:13" ht="80.099999999999994" customHeight="1" x14ac:dyDescent="0.25">
      <c r="A206" s="163">
        <v>203</v>
      </c>
      <c r="B206" s="163" t="s">
        <v>1117</v>
      </c>
      <c r="C206" s="164" t="s">
        <v>258</v>
      </c>
      <c r="D206" s="181" t="s">
        <v>1118</v>
      </c>
      <c r="E206" s="173" t="s">
        <v>206</v>
      </c>
      <c r="F206" s="164" t="s">
        <v>1139</v>
      </c>
      <c r="G206" s="164" t="s">
        <v>1164</v>
      </c>
      <c r="H206" s="164" t="s">
        <v>1139</v>
      </c>
      <c r="I206" s="164" t="s">
        <v>1164</v>
      </c>
      <c r="J206" s="197">
        <v>3400</v>
      </c>
      <c r="K206" s="223"/>
      <c r="L206" s="223"/>
      <c r="M206" s="199">
        <v>3600</v>
      </c>
    </row>
    <row r="207" spans="1:13" ht="80.099999999999994" customHeight="1" x14ac:dyDescent="0.25">
      <c r="A207" s="163">
        <v>204</v>
      </c>
      <c r="B207" s="163" t="s">
        <v>1119</v>
      </c>
      <c r="C207" s="164" t="s">
        <v>258</v>
      </c>
      <c r="D207" s="173" t="s">
        <v>1178</v>
      </c>
      <c r="E207" s="173" t="s">
        <v>206</v>
      </c>
      <c r="F207" s="164" t="s">
        <v>1140</v>
      </c>
      <c r="G207" s="164" t="s">
        <v>1165</v>
      </c>
      <c r="H207" s="164" t="s">
        <v>1140</v>
      </c>
      <c r="I207" s="164" t="s">
        <v>1165</v>
      </c>
      <c r="J207" s="197">
        <v>500</v>
      </c>
      <c r="K207" s="223"/>
      <c r="L207" s="223"/>
      <c r="M207" s="199">
        <v>252.74</v>
      </c>
    </row>
    <row r="208" spans="1:13" ht="117" customHeight="1" x14ac:dyDescent="0.25">
      <c r="A208" s="163">
        <v>205</v>
      </c>
      <c r="B208" s="163" t="s">
        <v>1120</v>
      </c>
      <c r="C208" s="164" t="s">
        <v>258</v>
      </c>
      <c r="D208" s="181" t="s">
        <v>1121</v>
      </c>
      <c r="E208" s="173" t="s">
        <v>206</v>
      </c>
      <c r="F208" s="164" t="s">
        <v>1141</v>
      </c>
      <c r="G208" s="164" t="s">
        <v>1166</v>
      </c>
      <c r="H208" s="164" t="s">
        <v>1141</v>
      </c>
      <c r="I208" s="164" t="s">
        <v>1166</v>
      </c>
      <c r="J208" s="197">
        <v>3700</v>
      </c>
      <c r="K208" s="223"/>
      <c r="L208" s="223"/>
      <c r="M208" s="199">
        <v>3600</v>
      </c>
    </row>
    <row r="209" spans="1:13" ht="80.099999999999994" customHeight="1" x14ac:dyDescent="0.25">
      <c r="A209" s="163">
        <v>206</v>
      </c>
      <c r="B209" s="163" t="s">
        <v>1122</v>
      </c>
      <c r="C209" s="164" t="s">
        <v>258</v>
      </c>
      <c r="D209" s="173" t="s">
        <v>1177</v>
      </c>
      <c r="E209" s="173" t="s">
        <v>206</v>
      </c>
      <c r="F209" s="164" t="s">
        <v>1142</v>
      </c>
      <c r="G209" s="164" t="s">
        <v>1167</v>
      </c>
      <c r="H209" s="164" t="s">
        <v>1142</v>
      </c>
      <c r="I209" s="164" t="s">
        <v>1167</v>
      </c>
      <c r="J209" s="197">
        <v>150</v>
      </c>
      <c r="K209" s="223"/>
      <c r="L209" s="223"/>
      <c r="M209" s="199">
        <v>130</v>
      </c>
    </row>
    <row r="210" spans="1:13" ht="80.099999999999994" customHeight="1" x14ac:dyDescent="0.25">
      <c r="A210" s="163">
        <v>207</v>
      </c>
      <c r="B210" s="163" t="s">
        <v>1123</v>
      </c>
      <c r="C210" s="164" t="s">
        <v>258</v>
      </c>
      <c r="D210" s="173" t="s">
        <v>1176</v>
      </c>
      <c r="E210" s="173" t="s">
        <v>206</v>
      </c>
      <c r="F210" s="164" t="s">
        <v>493</v>
      </c>
      <c r="G210" s="173" t="s">
        <v>494</v>
      </c>
      <c r="H210" s="164" t="s">
        <v>493</v>
      </c>
      <c r="I210" s="173" t="s">
        <v>494</v>
      </c>
      <c r="J210" s="197">
        <v>400</v>
      </c>
      <c r="K210" s="223"/>
      <c r="L210" s="223"/>
      <c r="M210" s="199">
        <v>225.18</v>
      </c>
    </row>
    <row r="211" spans="1:13" ht="80.099999999999994" customHeight="1" x14ac:dyDescent="0.25">
      <c r="A211" s="163">
        <v>208</v>
      </c>
      <c r="B211" s="163" t="s">
        <v>1124</v>
      </c>
      <c r="C211" s="164" t="s">
        <v>258</v>
      </c>
      <c r="D211" s="181" t="s">
        <v>1157</v>
      </c>
      <c r="E211" s="173" t="s">
        <v>206</v>
      </c>
      <c r="F211" s="164" t="s">
        <v>1173</v>
      </c>
      <c r="G211" s="164" t="s">
        <v>1172</v>
      </c>
      <c r="H211" s="164" t="s">
        <v>1173</v>
      </c>
      <c r="I211" s="164" t="s">
        <v>1172</v>
      </c>
      <c r="J211" s="197">
        <v>1444.55</v>
      </c>
      <c r="K211" s="223"/>
      <c r="L211" s="223"/>
      <c r="M211" s="199">
        <v>1444.55</v>
      </c>
    </row>
    <row r="212" spans="1:13" ht="80.099999999999994" customHeight="1" x14ac:dyDescent="0.25">
      <c r="A212" s="163">
        <v>209</v>
      </c>
      <c r="B212" s="163" t="s">
        <v>1125</v>
      </c>
      <c r="C212" s="164" t="s">
        <v>258</v>
      </c>
      <c r="D212" s="181" t="s">
        <v>1175</v>
      </c>
      <c r="E212" s="173" t="s">
        <v>206</v>
      </c>
      <c r="F212" s="164" t="s">
        <v>1101</v>
      </c>
      <c r="G212" s="173" t="s">
        <v>494</v>
      </c>
      <c r="H212" s="164" t="s">
        <v>1101</v>
      </c>
      <c r="I212" s="173" t="s">
        <v>494</v>
      </c>
      <c r="J212" s="197">
        <v>544.54999999999995</v>
      </c>
      <c r="K212" s="223"/>
      <c r="L212" s="223"/>
      <c r="M212" s="199">
        <v>524.54999999999995</v>
      </c>
    </row>
    <row r="213" spans="1:13" ht="80.099999999999994" customHeight="1" x14ac:dyDescent="0.25">
      <c r="A213" s="163">
        <v>210</v>
      </c>
      <c r="B213" s="163" t="s">
        <v>1126</v>
      </c>
      <c r="C213" s="164" t="s">
        <v>258</v>
      </c>
      <c r="D213" s="181" t="s">
        <v>1127</v>
      </c>
      <c r="E213" s="173" t="s">
        <v>206</v>
      </c>
      <c r="F213" s="164" t="s">
        <v>1128</v>
      </c>
      <c r="G213" s="164" t="s">
        <v>1129</v>
      </c>
      <c r="H213" s="164" t="s">
        <v>1128</v>
      </c>
      <c r="I213" s="164" t="s">
        <v>1129</v>
      </c>
      <c r="J213" s="197">
        <v>18000</v>
      </c>
      <c r="K213" s="223"/>
      <c r="L213" s="223"/>
      <c r="M213" s="199">
        <v>0</v>
      </c>
    </row>
    <row r="214" spans="1:13" ht="80.099999999999994" customHeight="1" x14ac:dyDescent="0.25">
      <c r="A214" s="163">
        <v>211</v>
      </c>
      <c r="B214" s="163" t="s">
        <v>1130</v>
      </c>
      <c r="C214" s="164" t="s">
        <v>258</v>
      </c>
      <c r="D214" s="181" t="s">
        <v>1131</v>
      </c>
      <c r="E214" s="173" t="s">
        <v>206</v>
      </c>
      <c r="F214" s="164" t="s">
        <v>1143</v>
      </c>
      <c r="G214" s="164" t="s">
        <v>1168</v>
      </c>
      <c r="H214" s="164" t="s">
        <v>1143</v>
      </c>
      <c r="I214" s="164" t="s">
        <v>1168</v>
      </c>
      <c r="J214" s="197">
        <v>1000</v>
      </c>
      <c r="K214" s="223"/>
      <c r="L214" s="223"/>
      <c r="M214" s="199">
        <v>980</v>
      </c>
    </row>
    <row r="215" spans="1:13" ht="80.099999999999994" customHeight="1" x14ac:dyDescent="0.25">
      <c r="A215" s="163">
        <v>212</v>
      </c>
      <c r="B215" s="163" t="s">
        <v>1132</v>
      </c>
      <c r="C215" s="164" t="s">
        <v>258</v>
      </c>
      <c r="D215" s="181" t="s">
        <v>1133</v>
      </c>
      <c r="E215" s="173" t="s">
        <v>206</v>
      </c>
      <c r="F215" s="164" t="s">
        <v>1144</v>
      </c>
      <c r="G215" s="164" t="s">
        <v>1169</v>
      </c>
      <c r="H215" s="164" t="s">
        <v>1144</v>
      </c>
      <c r="I215" s="164" t="s">
        <v>1169</v>
      </c>
      <c r="J215" s="197">
        <v>12500</v>
      </c>
      <c r="K215" s="223"/>
      <c r="L215" s="223"/>
      <c r="M215" s="199">
        <v>12290</v>
      </c>
    </row>
    <row r="216" spans="1:13" ht="80.099999999999994" customHeight="1" x14ac:dyDescent="0.25">
      <c r="A216" s="163">
        <v>213</v>
      </c>
      <c r="B216" s="163" t="s">
        <v>1134</v>
      </c>
      <c r="C216" s="164" t="s">
        <v>258</v>
      </c>
      <c r="D216" s="181" t="s">
        <v>1155</v>
      </c>
      <c r="E216" s="173" t="s">
        <v>206</v>
      </c>
      <c r="F216" s="164" t="s">
        <v>1106</v>
      </c>
      <c r="G216" s="164" t="s">
        <v>1170</v>
      </c>
      <c r="H216" s="164" t="s">
        <v>1106</v>
      </c>
      <c r="I216" s="164" t="s">
        <v>1170</v>
      </c>
      <c r="J216" s="197">
        <v>15000</v>
      </c>
      <c r="K216" s="223"/>
      <c r="L216" s="223"/>
      <c r="M216" s="199">
        <v>0</v>
      </c>
    </row>
    <row r="217" spans="1:13" ht="80.099999999999994" customHeight="1" x14ac:dyDescent="0.25">
      <c r="A217" s="163">
        <v>214</v>
      </c>
      <c r="B217" s="163" t="s">
        <v>1135</v>
      </c>
      <c r="C217" s="164" t="s">
        <v>258</v>
      </c>
      <c r="D217" s="181" t="s">
        <v>1155</v>
      </c>
      <c r="E217" s="173" t="s">
        <v>206</v>
      </c>
      <c r="F217" s="164" t="s">
        <v>1101</v>
      </c>
      <c r="G217" s="164" t="s">
        <v>494</v>
      </c>
      <c r="H217" s="164" t="s">
        <v>1101</v>
      </c>
      <c r="I217" s="173" t="s">
        <v>494</v>
      </c>
      <c r="J217" s="197">
        <v>38000</v>
      </c>
      <c r="K217" s="223"/>
      <c r="L217" s="223"/>
      <c r="M217" s="199">
        <v>0</v>
      </c>
    </row>
    <row r="218" spans="1:13" ht="80.099999999999994" customHeight="1" x14ac:dyDescent="0.25">
      <c r="A218" s="163">
        <v>215</v>
      </c>
      <c r="B218" s="163" t="s">
        <v>1136</v>
      </c>
      <c r="C218" s="164" t="s">
        <v>258</v>
      </c>
      <c r="D218" s="181" t="s">
        <v>1156</v>
      </c>
      <c r="E218" s="173" t="s">
        <v>206</v>
      </c>
      <c r="F218" s="164" t="s">
        <v>1103</v>
      </c>
      <c r="G218" s="164" t="s">
        <v>1104</v>
      </c>
      <c r="H218" s="164" t="s">
        <v>1103</v>
      </c>
      <c r="I218" s="164" t="s">
        <v>1104</v>
      </c>
      <c r="J218" s="197">
        <v>15000</v>
      </c>
      <c r="K218" s="223"/>
      <c r="L218" s="223"/>
      <c r="M218" s="199">
        <v>0</v>
      </c>
    </row>
  </sheetData>
  <autoFilter ref="A3:M218" xr:uid="{54EE7D10-57D1-4BA8-9CAE-55AE13B1263B}"/>
  <mergeCells count="1">
    <mergeCell ref="A2:M2"/>
  </mergeCells>
  <pageMargins left="0.70866141732283472" right="0.70866141732283472" top="0.74803149606299213" bottom="0.74803149606299213" header="0.31496062992125984" footer="0.31496062992125984"/>
  <pageSetup paperSize="8" scale="3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D5CF0-44D1-4694-BC19-736A67DA4CE3}">
  <dimension ref="A1:I21"/>
  <sheetViews>
    <sheetView topLeftCell="A7" zoomScale="65" zoomScaleNormal="65" workbookViewId="0">
      <selection activeCell="I11" sqref="I11:I18"/>
    </sheetView>
  </sheetViews>
  <sheetFormatPr defaultColWidth="8.59765625" defaultRowHeight="13.8" x14ac:dyDescent="0.25"/>
  <cols>
    <col min="1" max="1" width="27.09765625" style="112" customWidth="1"/>
    <col min="2" max="2" width="21.3984375" style="112" customWidth="1"/>
    <col min="3" max="3" width="16.59765625" style="112" customWidth="1"/>
    <col min="4" max="4" width="25.5" style="112" customWidth="1"/>
    <col min="5" max="5" width="21" style="112" customWidth="1"/>
    <col min="6" max="6" width="20.59765625" style="112" customWidth="1"/>
    <col min="7" max="7" width="17.8984375" style="112" customWidth="1"/>
    <col min="8" max="8" width="19.09765625" style="112" customWidth="1"/>
    <col min="9" max="9" width="18.3984375" style="112" customWidth="1"/>
    <col min="10" max="16384" width="8.59765625" style="112"/>
  </cols>
  <sheetData>
    <row r="1" spans="1:9" ht="51.6" customHeight="1" x14ac:dyDescent="0.25">
      <c r="A1" s="311" t="s">
        <v>152</v>
      </c>
      <c r="B1" s="311"/>
      <c r="C1" s="311"/>
      <c r="D1" s="311"/>
      <c r="E1" s="311"/>
      <c r="F1" s="311"/>
      <c r="G1" s="311"/>
      <c r="H1" s="311"/>
      <c r="I1" s="311"/>
    </row>
    <row r="2" spans="1:9" ht="51.6" customHeight="1" x14ac:dyDescent="0.25">
      <c r="A2" s="312" t="s">
        <v>153</v>
      </c>
      <c r="B2" s="312"/>
      <c r="C2" s="312"/>
      <c r="D2" s="312"/>
      <c r="E2" s="312"/>
      <c r="F2" s="312"/>
      <c r="G2" s="312"/>
      <c r="H2" s="312"/>
      <c r="I2" s="312"/>
    </row>
    <row r="3" spans="1:9" ht="84.6" customHeight="1" x14ac:dyDescent="0.25">
      <c r="A3" s="92" t="s">
        <v>136</v>
      </c>
      <c r="B3" s="92" t="s">
        <v>113</v>
      </c>
      <c r="C3" s="92" t="s">
        <v>76</v>
      </c>
      <c r="D3" s="93" t="s">
        <v>155</v>
      </c>
      <c r="E3" s="92" t="s">
        <v>159</v>
      </c>
      <c r="F3" s="92" t="s">
        <v>160</v>
      </c>
      <c r="G3" s="92" t="s">
        <v>78</v>
      </c>
      <c r="H3" s="92" t="s">
        <v>79</v>
      </c>
      <c r="I3" s="92" t="s">
        <v>80</v>
      </c>
    </row>
    <row r="4" spans="1:9" ht="57" customHeight="1" x14ac:dyDescent="0.25">
      <c r="A4" s="34" t="s">
        <v>141</v>
      </c>
      <c r="B4" s="89">
        <v>45291</v>
      </c>
      <c r="C4" s="306" t="s">
        <v>82</v>
      </c>
      <c r="D4" s="38"/>
      <c r="E4" s="38"/>
      <c r="F4" s="79"/>
      <c r="G4" s="79"/>
      <c r="H4" s="79"/>
      <c r="I4" s="79"/>
    </row>
    <row r="5" spans="1:9" ht="45" customHeight="1" x14ac:dyDescent="0.25">
      <c r="A5" s="34" t="s">
        <v>142</v>
      </c>
      <c r="B5" s="89">
        <v>45291</v>
      </c>
      <c r="C5" s="306"/>
      <c r="D5" s="38"/>
      <c r="E5" s="38"/>
      <c r="F5" s="79"/>
      <c r="G5" s="79"/>
      <c r="H5" s="79"/>
      <c r="I5" s="79"/>
    </row>
    <row r="6" spans="1:9" ht="68.099999999999994" customHeight="1" x14ac:dyDescent="0.25">
      <c r="A6" s="34" t="s">
        <v>156</v>
      </c>
      <c r="B6" s="89">
        <v>45291</v>
      </c>
      <c r="C6" s="306"/>
      <c r="D6" s="38"/>
      <c r="E6" s="38"/>
      <c r="F6" s="79"/>
      <c r="G6" s="79"/>
      <c r="H6" s="79"/>
      <c r="I6" s="79"/>
    </row>
    <row r="7" spans="1:9" ht="51.6" customHeight="1" x14ac:dyDescent="0.25">
      <c r="A7" s="34" t="s">
        <v>157</v>
      </c>
      <c r="B7" s="89">
        <v>45291</v>
      </c>
      <c r="C7" s="306"/>
      <c r="D7" s="38"/>
      <c r="E7" s="38"/>
      <c r="F7" s="79"/>
      <c r="G7" s="79"/>
      <c r="H7" s="79"/>
      <c r="I7" s="79"/>
    </row>
    <row r="8" spans="1:9" ht="58.5" customHeight="1" x14ac:dyDescent="0.25">
      <c r="A8" s="34" t="s">
        <v>146</v>
      </c>
      <c r="B8" s="89">
        <v>45291</v>
      </c>
      <c r="C8" s="306"/>
      <c r="D8" s="110"/>
      <c r="E8" s="110"/>
      <c r="F8" s="79"/>
      <c r="G8" s="79"/>
      <c r="H8" s="79"/>
      <c r="I8" s="79"/>
    </row>
    <row r="9" spans="1:9" ht="42.6" customHeight="1" x14ac:dyDescent="0.25">
      <c r="A9" s="34" t="s">
        <v>143</v>
      </c>
      <c r="B9" s="89">
        <v>45473</v>
      </c>
      <c r="C9" s="306"/>
      <c r="D9" s="38"/>
      <c r="E9" s="38"/>
      <c r="F9" s="79"/>
      <c r="G9" s="79"/>
      <c r="H9" s="79"/>
      <c r="I9" s="79"/>
    </row>
    <row r="10" spans="1:9" ht="58.5" customHeight="1" x14ac:dyDescent="0.25">
      <c r="A10" s="309" t="s">
        <v>158</v>
      </c>
      <c r="B10" s="309"/>
      <c r="C10" s="309"/>
      <c r="D10" s="309"/>
      <c r="E10" s="309"/>
      <c r="F10" s="309"/>
      <c r="G10" s="309"/>
      <c r="H10" s="309"/>
      <c r="I10" s="309"/>
    </row>
    <row r="11" spans="1:9" ht="38.1" customHeight="1" x14ac:dyDescent="0.25">
      <c r="A11" s="34" t="s">
        <v>161</v>
      </c>
      <c r="B11" s="89">
        <v>45291</v>
      </c>
      <c r="C11" s="310" t="s">
        <v>82</v>
      </c>
      <c r="D11" s="110"/>
      <c r="E11" s="79">
        <v>100</v>
      </c>
      <c r="F11" s="79">
        <v>100</v>
      </c>
      <c r="G11" s="80">
        <v>100</v>
      </c>
      <c r="H11" s="80">
        <v>100</v>
      </c>
      <c r="I11" s="80">
        <v>100</v>
      </c>
    </row>
    <row r="12" spans="1:9" ht="55.5" customHeight="1" x14ac:dyDescent="0.25">
      <c r="A12" s="34" t="s">
        <v>162</v>
      </c>
      <c r="B12" s="89">
        <v>45291</v>
      </c>
      <c r="C12" s="290"/>
      <c r="D12" s="110"/>
      <c r="E12" s="79">
        <v>6510</v>
      </c>
      <c r="F12" s="111">
        <v>6510</v>
      </c>
      <c r="G12" s="80">
        <v>6510</v>
      </c>
      <c r="H12" s="80">
        <v>6510</v>
      </c>
      <c r="I12" s="80">
        <v>6510</v>
      </c>
    </row>
    <row r="13" spans="1:9" ht="34.5" customHeight="1" x14ac:dyDescent="0.25">
      <c r="A13" s="34" t="s">
        <v>163</v>
      </c>
      <c r="B13" s="89">
        <v>45291</v>
      </c>
      <c r="C13" s="290"/>
      <c r="D13" s="110"/>
      <c r="E13" s="79">
        <v>5600</v>
      </c>
      <c r="F13" s="79">
        <v>5600</v>
      </c>
      <c r="G13" s="80">
        <v>5600</v>
      </c>
      <c r="H13" s="80">
        <v>5600</v>
      </c>
      <c r="I13" s="80">
        <v>5600</v>
      </c>
    </row>
    <row r="14" spans="1:9" ht="60.6" customHeight="1" x14ac:dyDescent="0.25">
      <c r="A14" s="34" t="s">
        <v>164</v>
      </c>
      <c r="B14" s="89">
        <v>45349</v>
      </c>
      <c r="C14" s="290"/>
      <c r="D14" s="110"/>
      <c r="E14" s="79">
        <v>5800</v>
      </c>
      <c r="F14" s="79">
        <v>5900</v>
      </c>
      <c r="G14" s="80">
        <v>6000</v>
      </c>
      <c r="H14" s="80">
        <v>6150</v>
      </c>
      <c r="I14" s="80">
        <v>6300</v>
      </c>
    </row>
    <row r="15" spans="1:9" ht="49.5" customHeight="1" x14ac:dyDescent="0.25">
      <c r="A15" s="34" t="s">
        <v>165</v>
      </c>
      <c r="B15" s="89">
        <v>45350</v>
      </c>
      <c r="C15" s="290"/>
      <c r="D15" s="110"/>
      <c r="E15" s="79">
        <v>11225</v>
      </c>
      <c r="F15" s="79">
        <v>11450</v>
      </c>
      <c r="G15" s="80">
        <v>11700</v>
      </c>
      <c r="H15" s="80">
        <v>11900</v>
      </c>
      <c r="I15" s="80">
        <v>12150</v>
      </c>
    </row>
    <row r="16" spans="1:9" ht="46.5" customHeight="1" x14ac:dyDescent="0.25">
      <c r="A16" s="34" t="s">
        <v>166</v>
      </c>
      <c r="B16" s="89">
        <v>45404</v>
      </c>
      <c r="C16" s="290"/>
      <c r="D16" s="110"/>
      <c r="E16" s="79">
        <v>4100</v>
      </c>
      <c r="F16" s="79">
        <v>4100</v>
      </c>
      <c r="G16" s="80">
        <v>4100</v>
      </c>
      <c r="H16" s="80">
        <v>4100</v>
      </c>
      <c r="I16" s="80">
        <v>4100</v>
      </c>
    </row>
    <row r="17" spans="1:9" ht="62.4" customHeight="1" x14ac:dyDescent="0.25">
      <c r="A17" s="34" t="s">
        <v>167</v>
      </c>
      <c r="B17" s="89">
        <v>45411</v>
      </c>
      <c r="C17" s="290"/>
      <c r="D17" s="110"/>
      <c r="E17" s="79">
        <v>11900</v>
      </c>
      <c r="F17" s="79">
        <v>12160</v>
      </c>
      <c r="G17" s="80">
        <v>12400</v>
      </c>
      <c r="H17" s="80">
        <v>12650</v>
      </c>
      <c r="I17" s="80">
        <v>12900</v>
      </c>
    </row>
    <row r="18" spans="1:9" ht="42" customHeight="1" x14ac:dyDescent="0.25">
      <c r="A18" s="34" t="s">
        <v>168</v>
      </c>
      <c r="B18" s="89">
        <v>45474</v>
      </c>
      <c r="C18" s="281"/>
      <c r="D18" s="110"/>
      <c r="E18" s="79">
        <v>3200</v>
      </c>
      <c r="F18" s="79">
        <v>3200</v>
      </c>
      <c r="G18" s="80">
        <v>3200</v>
      </c>
      <c r="H18" s="80">
        <v>3200</v>
      </c>
      <c r="I18" s="80">
        <v>3200</v>
      </c>
    </row>
    <row r="21" spans="1:9" x14ac:dyDescent="0.25">
      <c r="I21" s="151">
        <f>I11+I12+I13+I14+I15+I16+I17+I18</f>
        <v>50860</v>
      </c>
    </row>
  </sheetData>
  <mergeCells count="5">
    <mergeCell ref="A10:I10"/>
    <mergeCell ref="C4:C9"/>
    <mergeCell ref="C11:C18"/>
    <mergeCell ref="A1:I1"/>
    <mergeCell ref="A2:I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22ABC-E2B1-4075-863C-94E806995FC6}">
  <dimension ref="A1:C18"/>
  <sheetViews>
    <sheetView topLeftCell="A4" zoomScale="70" zoomScaleNormal="70" workbookViewId="0">
      <selection activeCell="E20" sqref="E20"/>
    </sheetView>
  </sheetViews>
  <sheetFormatPr defaultRowHeight="13.8" x14ac:dyDescent="0.25"/>
  <cols>
    <col min="1" max="1" width="37.5" customWidth="1"/>
    <col min="2" max="2" width="14.3984375" customWidth="1"/>
    <col min="3" max="3" width="17.3984375" customWidth="1"/>
  </cols>
  <sheetData>
    <row r="1" spans="1:3" ht="18" thickBot="1" x14ac:dyDescent="0.3">
      <c r="A1" s="113"/>
      <c r="B1" s="113"/>
      <c r="C1" s="113"/>
    </row>
    <row r="2" spans="1:3" ht="63.6" customHeight="1" thickBot="1" x14ac:dyDescent="0.3">
      <c r="A2" s="240" t="s">
        <v>135</v>
      </c>
      <c r="B2" s="241"/>
      <c r="C2" s="241"/>
    </row>
    <row r="3" spans="1:3" ht="45.6" customHeight="1" thickBot="1" x14ac:dyDescent="0.3">
      <c r="A3" s="242" t="s">
        <v>153</v>
      </c>
      <c r="B3" s="243"/>
      <c r="C3" s="243"/>
    </row>
    <row r="4" spans="1:3" ht="36.9" customHeight="1" x14ac:dyDescent="0.25">
      <c r="A4" s="244" t="s">
        <v>136</v>
      </c>
      <c r="B4" s="246" t="s">
        <v>137</v>
      </c>
      <c r="C4" s="248" t="s">
        <v>76</v>
      </c>
    </row>
    <row r="5" spans="1:3" ht="21.6" customHeight="1" thickBot="1" x14ac:dyDescent="0.3">
      <c r="A5" s="245"/>
      <c r="B5" s="247"/>
      <c r="C5" s="249"/>
    </row>
    <row r="6" spans="1:3" ht="62.1" customHeight="1" x14ac:dyDescent="0.25">
      <c r="A6" s="114" t="s">
        <v>141</v>
      </c>
      <c r="B6" s="115">
        <v>44561</v>
      </c>
      <c r="C6" s="233" t="s">
        <v>82</v>
      </c>
    </row>
    <row r="7" spans="1:3" ht="51" customHeight="1" x14ac:dyDescent="0.25">
      <c r="A7" s="116" t="s">
        <v>142</v>
      </c>
      <c r="B7" s="117">
        <v>44561</v>
      </c>
      <c r="C7" s="234"/>
    </row>
    <row r="8" spans="1:3" ht="43.5" customHeight="1" x14ac:dyDescent="0.25">
      <c r="A8" s="116" t="s">
        <v>144</v>
      </c>
      <c r="B8" s="117">
        <v>44561</v>
      </c>
      <c r="C8" s="234"/>
    </row>
    <row r="9" spans="1:3" ht="48.6" customHeight="1" x14ac:dyDescent="0.25">
      <c r="A9" s="116" t="s">
        <v>145</v>
      </c>
      <c r="B9" s="117">
        <v>44561</v>
      </c>
      <c r="C9" s="234"/>
    </row>
    <row r="10" spans="1:3" ht="47.4" customHeight="1" x14ac:dyDescent="0.25">
      <c r="A10" s="116" t="s">
        <v>146</v>
      </c>
      <c r="B10" s="117">
        <v>44561</v>
      </c>
      <c r="C10" s="234"/>
    </row>
    <row r="11" spans="1:3" ht="43.5" customHeight="1" thickBot="1" x14ac:dyDescent="0.3">
      <c r="A11" s="118" t="s">
        <v>143</v>
      </c>
      <c r="B11" s="119">
        <v>44742</v>
      </c>
      <c r="C11" s="235"/>
    </row>
    <row r="12" spans="1:3" ht="53.1" customHeight="1" thickBot="1" x14ac:dyDescent="0.3">
      <c r="A12" s="236" t="s">
        <v>154</v>
      </c>
      <c r="B12" s="237"/>
      <c r="C12" s="237"/>
    </row>
    <row r="13" spans="1:3" ht="57.9" customHeight="1" x14ac:dyDescent="0.25">
      <c r="A13" s="120" t="s">
        <v>148</v>
      </c>
      <c r="B13" s="115">
        <v>44561</v>
      </c>
      <c r="C13" s="121" t="s">
        <v>151</v>
      </c>
    </row>
    <row r="14" spans="1:3" ht="41.4" customHeight="1" x14ac:dyDescent="0.25">
      <c r="A14" s="122" t="s">
        <v>149</v>
      </c>
      <c r="B14" s="117">
        <v>44681</v>
      </c>
      <c r="C14" s="238" t="s">
        <v>82</v>
      </c>
    </row>
    <row r="15" spans="1:3" ht="49.5" customHeight="1" thickBot="1" x14ac:dyDescent="0.3">
      <c r="A15" s="123" t="s">
        <v>150</v>
      </c>
      <c r="B15" s="119">
        <v>44847</v>
      </c>
      <c r="C15" s="239"/>
    </row>
    <row r="16" spans="1:3" ht="18" x14ac:dyDescent="0.25">
      <c r="A16" s="39"/>
      <c r="B16" s="39"/>
      <c r="C16" s="39"/>
    </row>
    <row r="17" spans="1:3" x14ac:dyDescent="0.25">
      <c r="A17" s="37"/>
      <c r="B17" s="37"/>
      <c r="C17" s="37"/>
    </row>
    <row r="18" spans="1:3" x14ac:dyDescent="0.25">
      <c r="A18" s="37"/>
      <c r="B18" s="37"/>
      <c r="C18" s="37"/>
    </row>
  </sheetData>
  <mergeCells count="8">
    <mergeCell ref="C6:C11"/>
    <mergeCell ref="A12:C12"/>
    <mergeCell ref="C14:C15"/>
    <mergeCell ref="A2:C2"/>
    <mergeCell ref="A3:C3"/>
    <mergeCell ref="A4:A5"/>
    <mergeCell ref="B4:B5"/>
    <mergeCell ref="C4:C5"/>
  </mergeCell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4FF17-F092-4248-B3F8-4E9E16CB3CED}">
  <dimension ref="A1:B6"/>
  <sheetViews>
    <sheetView workbookViewId="0">
      <selection activeCell="I4" sqref="I3:I4"/>
    </sheetView>
  </sheetViews>
  <sheetFormatPr defaultRowHeight="13.8" x14ac:dyDescent="0.25"/>
  <cols>
    <col min="2" max="2" width="11.59765625" customWidth="1"/>
  </cols>
  <sheetData>
    <row r="1" spans="1:2" ht="26.1" customHeight="1" x14ac:dyDescent="0.25">
      <c r="A1" t="s">
        <v>176</v>
      </c>
    </row>
    <row r="2" spans="1:2" x14ac:dyDescent="0.25">
      <c r="A2" s="1">
        <v>1</v>
      </c>
      <c r="B2" s="2" t="s">
        <v>1</v>
      </c>
    </row>
    <row r="3" spans="1:2" x14ac:dyDescent="0.25">
      <c r="A3" s="1">
        <v>1</v>
      </c>
      <c r="B3" s="2" t="s">
        <v>3</v>
      </c>
    </row>
    <row r="4" spans="1:2" x14ac:dyDescent="0.25">
      <c r="A4" s="1">
        <v>1</v>
      </c>
      <c r="B4" s="2" t="s">
        <v>2</v>
      </c>
    </row>
    <row r="6" spans="1:2" x14ac:dyDescent="0.25">
      <c r="A6" t="s">
        <v>124</v>
      </c>
    </row>
  </sheetData>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00DE3-26E7-4E98-A823-6BBA86CC217A}">
  <dimension ref="A1:E22"/>
  <sheetViews>
    <sheetView workbookViewId="0">
      <selection activeCell="F24" sqref="F24"/>
    </sheetView>
  </sheetViews>
  <sheetFormatPr defaultRowHeight="13.8" x14ac:dyDescent="0.25"/>
  <cols>
    <col min="1" max="1" width="29.59765625" customWidth="1"/>
    <col min="2" max="2" width="21" customWidth="1"/>
    <col min="3" max="3" width="17.59765625" customWidth="1"/>
    <col min="4" max="4" width="17.5" customWidth="1"/>
    <col min="5" max="5" width="27.3984375" customWidth="1"/>
  </cols>
  <sheetData>
    <row r="1" spans="1:5" ht="50.1" customHeight="1" thickBot="1" x14ac:dyDescent="0.3">
      <c r="A1" s="4" t="s">
        <v>133</v>
      </c>
      <c r="B1" s="5" t="s">
        <v>17</v>
      </c>
      <c r="C1" s="6" t="s">
        <v>18</v>
      </c>
      <c r="D1" s="6" t="s">
        <v>19</v>
      </c>
      <c r="E1" s="7" t="s">
        <v>20</v>
      </c>
    </row>
    <row r="2" spans="1:5" ht="62.4" customHeight="1" x14ac:dyDescent="0.25">
      <c r="A2" s="8" t="s">
        <v>21</v>
      </c>
      <c r="B2" s="9" t="s">
        <v>22</v>
      </c>
      <c r="C2" s="10">
        <v>2</v>
      </c>
      <c r="D2" s="11" t="s">
        <v>102</v>
      </c>
      <c r="E2" s="12" t="s">
        <v>103</v>
      </c>
    </row>
    <row r="3" spans="1:5" ht="28.8" x14ac:dyDescent="0.25">
      <c r="A3" s="13" t="s">
        <v>23</v>
      </c>
      <c r="B3" s="14" t="s">
        <v>24</v>
      </c>
      <c r="C3" s="15" t="s">
        <v>130</v>
      </c>
      <c r="D3" s="14" t="s">
        <v>25</v>
      </c>
      <c r="E3" s="250" t="s">
        <v>132</v>
      </c>
    </row>
    <row r="4" spans="1:5" ht="44.1" customHeight="1" x14ac:dyDescent="0.25">
      <c r="A4" s="13" t="s">
        <v>26</v>
      </c>
      <c r="B4" s="16" t="s">
        <v>24</v>
      </c>
      <c r="C4" s="3">
        <v>1</v>
      </c>
      <c r="D4" s="17" t="s">
        <v>131</v>
      </c>
      <c r="E4" s="250"/>
    </row>
    <row r="5" spans="1:5" ht="41.4" x14ac:dyDescent="0.25">
      <c r="A5" s="13" t="s">
        <v>28</v>
      </c>
      <c r="B5" s="18" t="s">
        <v>29</v>
      </c>
      <c r="C5" s="15">
        <v>1</v>
      </c>
      <c r="D5" s="19" t="s">
        <v>30</v>
      </c>
      <c r="E5" s="250"/>
    </row>
    <row r="6" spans="1:5" ht="27.6" x14ac:dyDescent="0.25">
      <c r="A6" s="13" t="s">
        <v>31</v>
      </c>
      <c r="B6" s="18" t="s">
        <v>29</v>
      </c>
      <c r="C6" s="3">
        <v>1</v>
      </c>
      <c r="D6" s="20" t="s">
        <v>32</v>
      </c>
      <c r="E6" s="250"/>
    </row>
    <row r="7" spans="1:5" ht="14.4" x14ac:dyDescent="0.25">
      <c r="A7" s="13" t="s">
        <v>33</v>
      </c>
      <c r="B7" s="18" t="s">
        <v>29</v>
      </c>
      <c r="C7" s="3">
        <v>1</v>
      </c>
      <c r="D7" s="18" t="s">
        <v>34</v>
      </c>
      <c r="E7" s="250"/>
    </row>
    <row r="8" spans="1:5" ht="14.4" x14ac:dyDescent="0.25">
      <c r="A8" s="13" t="s">
        <v>35</v>
      </c>
      <c r="B8" s="18" t="s">
        <v>29</v>
      </c>
      <c r="C8" s="3">
        <v>1</v>
      </c>
      <c r="D8" s="18" t="s">
        <v>25</v>
      </c>
      <c r="E8" s="250"/>
    </row>
    <row r="9" spans="1:5" ht="14.4" x14ac:dyDescent="0.25">
      <c r="A9" s="13" t="s">
        <v>36</v>
      </c>
      <c r="B9" s="18" t="s">
        <v>29</v>
      </c>
      <c r="C9" s="3">
        <v>1</v>
      </c>
      <c r="D9" s="18" t="s">
        <v>25</v>
      </c>
      <c r="E9" s="250"/>
    </row>
    <row r="10" spans="1:5" ht="14.4" x14ac:dyDescent="0.25">
      <c r="A10" s="13" t="s">
        <v>37</v>
      </c>
      <c r="B10" s="18" t="s">
        <v>29</v>
      </c>
      <c r="C10" s="3">
        <v>1</v>
      </c>
      <c r="D10" s="18" t="s">
        <v>25</v>
      </c>
      <c r="E10" s="250"/>
    </row>
    <row r="11" spans="1:5" ht="14.4" x14ac:dyDescent="0.25">
      <c r="A11" s="13" t="s">
        <v>38</v>
      </c>
      <c r="B11" s="18" t="s">
        <v>29</v>
      </c>
      <c r="C11" s="3">
        <v>1</v>
      </c>
      <c r="D11" s="18" t="s">
        <v>25</v>
      </c>
      <c r="E11" s="250"/>
    </row>
    <row r="12" spans="1:5" ht="14.4" x14ac:dyDescent="0.25">
      <c r="A12" s="13" t="s">
        <v>39</v>
      </c>
      <c r="B12" s="18" t="s">
        <v>29</v>
      </c>
      <c r="C12" s="3">
        <v>1</v>
      </c>
      <c r="D12" s="18" t="s">
        <v>25</v>
      </c>
      <c r="E12" s="250"/>
    </row>
    <row r="13" spans="1:5" ht="14.4" x14ac:dyDescent="0.25">
      <c r="A13" s="13" t="s">
        <v>40</v>
      </c>
      <c r="B13" s="18" t="s">
        <v>29</v>
      </c>
      <c r="C13" s="3">
        <v>1</v>
      </c>
      <c r="D13" s="18" t="s">
        <v>41</v>
      </c>
      <c r="E13" s="250"/>
    </row>
    <row r="14" spans="1:5" ht="14.4" x14ac:dyDescent="0.25">
      <c r="A14" s="13" t="s">
        <v>42</v>
      </c>
      <c r="B14" s="18" t="s">
        <v>29</v>
      </c>
      <c r="C14" s="3">
        <v>1</v>
      </c>
      <c r="D14" s="18" t="s">
        <v>41</v>
      </c>
      <c r="E14" s="250"/>
    </row>
    <row r="15" spans="1:5" ht="14.4" x14ac:dyDescent="0.25">
      <c r="A15" s="13" t="s">
        <v>43</v>
      </c>
      <c r="B15" s="18" t="s">
        <v>29</v>
      </c>
      <c r="C15" s="3">
        <v>1</v>
      </c>
      <c r="D15" s="18" t="s">
        <v>25</v>
      </c>
      <c r="E15" s="250"/>
    </row>
    <row r="16" spans="1:5" ht="14.4" x14ac:dyDescent="0.25">
      <c r="A16" s="13" t="s">
        <v>44</v>
      </c>
      <c r="B16" s="16" t="s">
        <v>45</v>
      </c>
      <c r="C16" s="3">
        <v>1</v>
      </c>
      <c r="D16" s="18" t="s">
        <v>27</v>
      </c>
      <c r="E16" s="250"/>
    </row>
    <row r="17" spans="1:5" ht="27.6" x14ac:dyDescent="0.25">
      <c r="A17" s="13" t="s">
        <v>46</v>
      </c>
      <c r="B17" s="16" t="s">
        <v>45</v>
      </c>
      <c r="C17" s="3">
        <v>1</v>
      </c>
      <c r="D17" s="20" t="s">
        <v>47</v>
      </c>
      <c r="E17" s="250"/>
    </row>
    <row r="18" spans="1:5" ht="14.4" x14ac:dyDescent="0.25">
      <c r="A18" s="13" t="s">
        <v>48</v>
      </c>
      <c r="B18" s="16" t="s">
        <v>45</v>
      </c>
      <c r="C18" s="3">
        <v>1</v>
      </c>
      <c r="D18" s="18" t="s">
        <v>27</v>
      </c>
      <c r="E18" s="250"/>
    </row>
    <row r="19" spans="1:5" ht="27.6" x14ac:dyDescent="0.25">
      <c r="A19" s="13" t="s">
        <v>49</v>
      </c>
      <c r="B19" s="16" t="s">
        <v>45</v>
      </c>
      <c r="C19" s="3">
        <v>1</v>
      </c>
      <c r="D19" s="20" t="s">
        <v>50</v>
      </c>
      <c r="E19" s="250"/>
    </row>
    <row r="20" spans="1:5" ht="28.2" thickBot="1" x14ac:dyDescent="0.3">
      <c r="A20" s="21" t="s">
        <v>51</v>
      </c>
      <c r="B20" s="22" t="s">
        <v>52</v>
      </c>
      <c r="C20" s="23">
        <v>1</v>
      </c>
      <c r="D20" s="24" t="s">
        <v>47</v>
      </c>
      <c r="E20" s="251"/>
    </row>
    <row r="21" spans="1:5" ht="14.4" thickBot="1" x14ac:dyDescent="0.3">
      <c r="A21" s="25"/>
      <c r="E21" s="26"/>
    </row>
    <row r="22" spans="1:5" ht="97.2" thickBot="1" x14ac:dyDescent="0.3">
      <c r="A22" s="27" t="s">
        <v>53</v>
      </c>
      <c r="B22" s="28" t="s">
        <v>54</v>
      </c>
      <c r="C22" s="28" t="s">
        <v>55</v>
      </c>
      <c r="D22" s="29" t="s">
        <v>41</v>
      </c>
      <c r="E22" s="30" t="s">
        <v>134</v>
      </c>
    </row>
  </sheetData>
  <mergeCells count="1">
    <mergeCell ref="E3:E20"/>
  </mergeCells>
  <printOptions horizontalCentered="1" verticalCentered="1"/>
  <pageMargins left="0.70866141732283472" right="0.70866141732283472" top="0.74803149606299213" bottom="0.74803149606299213" header="0.31496062992125984" footer="0.31496062992125984"/>
  <pageSetup paperSize="9" orientation="portrait" horizontalDpi="90" verticalDpi="90" r:id="rId1"/>
  <headerFooter>
    <oddFooter>&amp;L&amp;D&amp;T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FB915-E8D9-4D42-B390-4F700CA180A7}">
  <dimension ref="A1:E7"/>
  <sheetViews>
    <sheetView workbookViewId="0">
      <selection activeCell="C6" sqref="C6"/>
    </sheetView>
  </sheetViews>
  <sheetFormatPr defaultRowHeight="13.8" x14ac:dyDescent="0.25"/>
  <cols>
    <col min="1" max="1" width="17.3984375" customWidth="1"/>
    <col min="2" max="2" width="11.59765625" customWidth="1"/>
    <col min="3" max="3" width="39" customWidth="1"/>
    <col min="4" max="4" width="13.09765625" customWidth="1"/>
    <col min="5" max="5" width="24.09765625" customWidth="1"/>
  </cols>
  <sheetData>
    <row r="1" spans="1:5" ht="36" customHeight="1" x14ac:dyDescent="0.25">
      <c r="A1" s="72" t="s">
        <v>58</v>
      </c>
      <c r="B1" s="73" t="s">
        <v>59</v>
      </c>
      <c r="C1" s="72" t="s">
        <v>60</v>
      </c>
      <c r="D1" s="72" t="s">
        <v>61</v>
      </c>
    </row>
    <row r="2" spans="1:5" ht="51.9" customHeight="1" x14ac:dyDescent="0.25">
      <c r="A2" s="74" t="s">
        <v>56</v>
      </c>
      <c r="B2" s="74" t="s">
        <v>62</v>
      </c>
      <c r="C2" s="77" t="s">
        <v>128</v>
      </c>
      <c r="D2" s="75">
        <v>44509</v>
      </c>
    </row>
    <row r="3" spans="1:5" ht="107.1" customHeight="1" x14ac:dyDescent="0.25">
      <c r="A3" s="74" t="s">
        <v>57</v>
      </c>
      <c r="B3" s="74" t="s">
        <v>63</v>
      </c>
      <c r="C3" s="78" t="s">
        <v>129</v>
      </c>
      <c r="D3" s="75">
        <v>44449</v>
      </c>
      <c r="E3" s="76" t="s">
        <v>64</v>
      </c>
    </row>
    <row r="7" spans="1:5" x14ac:dyDescent="0.25">
      <c r="A7" s="31"/>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10238-CC4C-4606-A672-057CC3E31B31}">
  <dimension ref="A1:N27"/>
  <sheetViews>
    <sheetView workbookViewId="0">
      <selection activeCell="B12" sqref="B12"/>
    </sheetView>
  </sheetViews>
  <sheetFormatPr defaultRowHeight="13.8" x14ac:dyDescent="0.25"/>
  <cols>
    <col min="1" max="1" width="23" bestFit="1" customWidth="1"/>
    <col min="2" max="2" width="14.09765625" customWidth="1"/>
    <col min="3" max="3" width="15.59765625" customWidth="1"/>
    <col min="4" max="4" width="16.59765625" customWidth="1"/>
    <col min="5" max="5" width="28.8984375" customWidth="1"/>
    <col min="6" max="6" width="12.09765625" customWidth="1"/>
  </cols>
  <sheetData>
    <row r="1" spans="1:14" ht="39.9" customHeight="1" thickBot="1" x14ac:dyDescent="0.3">
      <c r="A1" s="260" t="s">
        <v>65</v>
      </c>
      <c r="B1" s="260"/>
      <c r="C1" s="260"/>
      <c r="D1" s="260"/>
      <c r="E1" s="260"/>
      <c r="F1" s="260"/>
    </row>
    <row r="2" spans="1:14" ht="29.4" thickBot="1" x14ac:dyDescent="0.3">
      <c r="A2" s="50"/>
      <c r="B2" s="32" t="s">
        <v>66</v>
      </c>
      <c r="C2" s="33" t="s">
        <v>67</v>
      </c>
      <c r="D2" s="42" t="s">
        <v>113</v>
      </c>
      <c r="E2" s="258" t="s">
        <v>106</v>
      </c>
      <c r="F2" s="259"/>
    </row>
    <row r="3" spans="1:14" ht="31.5" customHeight="1" thickBot="1" x14ac:dyDescent="0.3">
      <c r="A3" s="256" t="s">
        <v>1</v>
      </c>
      <c r="B3" s="257"/>
      <c r="C3" s="257"/>
      <c r="D3" s="257"/>
      <c r="E3" s="44"/>
      <c r="F3" s="45"/>
    </row>
    <row r="4" spans="1:14" ht="18" x14ac:dyDescent="0.35">
      <c r="A4" s="51" t="s">
        <v>68</v>
      </c>
      <c r="B4" s="140">
        <v>199.99</v>
      </c>
      <c r="C4" s="53">
        <v>44333</v>
      </c>
      <c r="D4" s="53">
        <v>44698</v>
      </c>
      <c r="E4" s="54" t="s">
        <v>104</v>
      </c>
      <c r="F4" s="43" t="s">
        <v>105</v>
      </c>
    </row>
    <row r="5" spans="1:14" ht="18" x14ac:dyDescent="0.35">
      <c r="A5" s="60" t="s">
        <v>69</v>
      </c>
      <c r="B5" s="138">
        <v>190.5</v>
      </c>
      <c r="C5" s="62">
        <v>44329</v>
      </c>
      <c r="D5" s="62">
        <v>44694</v>
      </c>
      <c r="E5" s="46" t="s">
        <v>104</v>
      </c>
      <c r="F5" s="45" t="s">
        <v>105</v>
      </c>
    </row>
    <row r="6" spans="1:14" ht="18" x14ac:dyDescent="0.35">
      <c r="A6" s="60" t="s">
        <v>70</v>
      </c>
      <c r="B6" s="138">
        <v>199.99</v>
      </c>
      <c r="C6" s="62">
        <v>44328</v>
      </c>
      <c r="D6" s="62">
        <v>44693</v>
      </c>
      <c r="E6" s="46" t="s">
        <v>104</v>
      </c>
      <c r="F6" s="45" t="s">
        <v>105</v>
      </c>
    </row>
    <row r="7" spans="1:14" ht="18.600000000000001" thickBot="1" x14ac:dyDescent="0.4">
      <c r="A7" s="55" t="s">
        <v>101</v>
      </c>
      <c r="B7" s="141">
        <v>322.8</v>
      </c>
      <c r="C7" s="62">
        <v>44327</v>
      </c>
      <c r="D7" s="62">
        <v>44692</v>
      </c>
      <c r="E7" s="46" t="s">
        <v>104</v>
      </c>
      <c r="F7" s="45" t="s">
        <v>105</v>
      </c>
      <c r="G7" t="s">
        <v>123</v>
      </c>
    </row>
    <row r="8" spans="1:14" ht="18.600000000000001" thickBot="1" x14ac:dyDescent="0.4">
      <c r="A8" s="55" t="s">
        <v>72</v>
      </c>
      <c r="B8" s="139">
        <v>199.99</v>
      </c>
      <c r="C8" s="56">
        <v>44327</v>
      </c>
      <c r="D8" s="56">
        <v>44692</v>
      </c>
      <c r="E8" s="48" t="s">
        <v>104</v>
      </c>
      <c r="F8" s="49" t="s">
        <v>119</v>
      </c>
    </row>
    <row r="9" spans="1:14" ht="35.1" customHeight="1" thickBot="1" x14ac:dyDescent="0.3">
      <c r="A9" s="252" t="s">
        <v>73</v>
      </c>
      <c r="B9" s="253"/>
      <c r="C9" s="253"/>
      <c r="D9" s="253"/>
      <c r="E9" s="44"/>
      <c r="F9" s="45"/>
    </row>
    <row r="10" spans="1:14" ht="18" x14ac:dyDescent="0.35">
      <c r="A10" s="51" t="s">
        <v>68</v>
      </c>
      <c r="B10" s="140">
        <v>199.99</v>
      </c>
      <c r="C10" s="53">
        <v>44334</v>
      </c>
      <c r="D10" s="53">
        <v>44699</v>
      </c>
      <c r="E10" s="54" t="s">
        <v>107</v>
      </c>
      <c r="F10" s="70" t="s">
        <v>108</v>
      </c>
    </row>
    <row r="11" spans="1:14" ht="18" x14ac:dyDescent="0.35">
      <c r="A11" s="60" t="s">
        <v>70</v>
      </c>
      <c r="B11" s="138">
        <v>199.99</v>
      </c>
      <c r="C11" s="62">
        <v>44328</v>
      </c>
      <c r="D11" s="62">
        <v>44693</v>
      </c>
      <c r="E11" s="46" t="s">
        <v>107</v>
      </c>
      <c r="F11" s="45" t="s">
        <v>108</v>
      </c>
    </row>
    <row r="12" spans="1:14" ht="18.600000000000001" thickBot="1" x14ac:dyDescent="0.4">
      <c r="A12" s="55" t="s">
        <v>69</v>
      </c>
      <c r="B12" s="139">
        <v>190.5</v>
      </c>
      <c r="C12" s="56">
        <v>44418</v>
      </c>
      <c r="D12" s="56">
        <v>44783</v>
      </c>
      <c r="E12" s="48" t="s">
        <v>107</v>
      </c>
      <c r="F12" s="57" t="s">
        <v>118</v>
      </c>
    </row>
    <row r="13" spans="1:14" ht="35.1" customHeight="1" thickBot="1" x14ac:dyDescent="0.3">
      <c r="A13" s="254" t="s">
        <v>95</v>
      </c>
      <c r="B13" s="255"/>
      <c r="C13" s="255"/>
      <c r="D13" s="255"/>
      <c r="E13" s="44"/>
      <c r="F13" s="45"/>
    </row>
    <row r="14" spans="1:14" ht="30.9" customHeight="1" thickBot="1" x14ac:dyDescent="0.4">
      <c r="A14" s="64" t="s">
        <v>96</v>
      </c>
      <c r="B14" s="65"/>
      <c r="C14" s="62">
        <v>44047</v>
      </c>
      <c r="D14" s="62">
        <v>44412</v>
      </c>
      <c r="E14" s="59"/>
      <c r="F14" s="47"/>
      <c r="G14" s="41" t="s">
        <v>97</v>
      </c>
      <c r="H14" s="41"/>
      <c r="I14" s="41"/>
      <c r="J14" s="41"/>
      <c r="K14" s="41"/>
      <c r="L14" s="41"/>
      <c r="M14" s="41"/>
    </row>
    <row r="15" spans="1:14" ht="36.6" customHeight="1" thickBot="1" x14ac:dyDescent="0.3">
      <c r="A15" s="256" t="s">
        <v>100</v>
      </c>
      <c r="B15" s="257"/>
      <c r="C15" s="257"/>
      <c r="D15" s="257"/>
      <c r="E15" s="44"/>
      <c r="F15" s="47"/>
      <c r="G15" s="25"/>
      <c r="H15" s="25"/>
      <c r="I15" s="25"/>
      <c r="J15" s="25"/>
      <c r="K15" s="25"/>
      <c r="L15" s="25"/>
      <c r="M15" s="25"/>
      <c r="N15" s="25"/>
    </row>
    <row r="16" spans="1:14" ht="18" x14ac:dyDescent="0.35">
      <c r="A16" s="51" t="s">
        <v>68</v>
      </c>
      <c r="B16" s="52">
        <v>199.99</v>
      </c>
      <c r="C16" s="53">
        <v>44308</v>
      </c>
      <c r="D16" s="53">
        <v>44672</v>
      </c>
      <c r="E16" s="54" t="s">
        <v>109</v>
      </c>
      <c r="F16" s="58" t="s">
        <v>117</v>
      </c>
    </row>
    <row r="17" spans="1:7" ht="18" x14ac:dyDescent="0.35">
      <c r="A17" s="60" t="s">
        <v>69</v>
      </c>
      <c r="B17" s="63">
        <v>190.5</v>
      </c>
      <c r="C17" s="62">
        <v>44308</v>
      </c>
      <c r="D17" s="62">
        <v>44672</v>
      </c>
      <c r="E17" s="46" t="s">
        <v>109</v>
      </c>
      <c r="F17" s="47" t="s">
        <v>117</v>
      </c>
    </row>
    <row r="18" spans="1:7" ht="18" x14ac:dyDescent="0.35">
      <c r="A18" s="60" t="s">
        <v>72</v>
      </c>
      <c r="B18" s="61">
        <v>199.99</v>
      </c>
      <c r="C18" s="62">
        <v>44308</v>
      </c>
      <c r="D18" s="62">
        <v>44672</v>
      </c>
      <c r="E18" s="46" t="s">
        <v>109</v>
      </c>
      <c r="F18" s="47" t="s">
        <v>117</v>
      </c>
    </row>
    <row r="19" spans="1:7" ht="18.600000000000001" thickBot="1" x14ac:dyDescent="0.4">
      <c r="A19" s="55" t="s">
        <v>101</v>
      </c>
      <c r="B19" s="66">
        <v>322.8</v>
      </c>
      <c r="C19" s="56">
        <v>44314</v>
      </c>
      <c r="D19" s="56">
        <v>44679</v>
      </c>
      <c r="E19" s="48" t="s">
        <v>109</v>
      </c>
      <c r="F19" s="57" t="s">
        <v>117</v>
      </c>
      <c r="G19" t="s">
        <v>123</v>
      </c>
    </row>
    <row r="20" spans="1:7" ht="33.6" customHeight="1" thickBot="1" x14ac:dyDescent="0.3">
      <c r="A20" s="252" t="s">
        <v>74</v>
      </c>
      <c r="B20" s="253"/>
      <c r="C20" s="253"/>
      <c r="D20" s="253"/>
      <c r="E20" s="44"/>
      <c r="F20" s="45"/>
    </row>
    <row r="21" spans="1:7" ht="18" x14ac:dyDescent="0.35">
      <c r="A21" s="51" t="s">
        <v>68</v>
      </c>
      <c r="B21" s="140">
        <v>199.99</v>
      </c>
      <c r="C21" s="53">
        <v>44343</v>
      </c>
      <c r="D21" s="53">
        <v>44708</v>
      </c>
      <c r="E21" s="54" t="s">
        <v>110</v>
      </c>
      <c r="F21" s="58" t="s">
        <v>116</v>
      </c>
    </row>
    <row r="22" spans="1:7" ht="18.600000000000001" thickBot="1" x14ac:dyDescent="0.4">
      <c r="A22" s="55" t="s">
        <v>69</v>
      </c>
      <c r="B22" s="139">
        <v>190.5</v>
      </c>
      <c r="C22" s="56">
        <v>44323</v>
      </c>
      <c r="D22" s="56">
        <v>44688</v>
      </c>
      <c r="E22" s="48" t="s">
        <v>110</v>
      </c>
      <c r="F22" s="57" t="s">
        <v>115</v>
      </c>
    </row>
    <row r="23" spans="1:7" ht="33" customHeight="1" thickBot="1" x14ac:dyDescent="0.3">
      <c r="A23" s="252" t="s">
        <v>75</v>
      </c>
      <c r="B23" s="253"/>
      <c r="C23" s="253"/>
      <c r="D23" s="253"/>
      <c r="E23" s="44"/>
      <c r="F23" s="45"/>
    </row>
    <row r="24" spans="1:7" ht="18" x14ac:dyDescent="0.35">
      <c r="A24" s="51" t="s">
        <v>68</v>
      </c>
      <c r="B24" s="140">
        <v>199.99</v>
      </c>
      <c r="C24" s="67" t="s">
        <v>92</v>
      </c>
      <c r="D24" s="67" t="s">
        <v>122</v>
      </c>
      <c r="E24" s="54" t="s">
        <v>111</v>
      </c>
      <c r="F24" s="43" t="s">
        <v>112</v>
      </c>
    </row>
    <row r="25" spans="1:7" ht="18" x14ac:dyDescent="0.35">
      <c r="A25" s="60" t="s">
        <v>69</v>
      </c>
      <c r="B25" s="138">
        <v>190.5</v>
      </c>
      <c r="C25" s="68" t="s">
        <v>91</v>
      </c>
      <c r="D25" s="68" t="s">
        <v>120</v>
      </c>
      <c r="E25" s="46" t="s">
        <v>111</v>
      </c>
      <c r="F25" s="45" t="s">
        <v>112</v>
      </c>
    </row>
    <row r="26" spans="1:7" ht="18" x14ac:dyDescent="0.35">
      <c r="A26" s="60" t="s">
        <v>71</v>
      </c>
      <c r="B26" s="141">
        <v>322.8</v>
      </c>
      <c r="C26" s="68" t="s">
        <v>93</v>
      </c>
      <c r="D26" s="68" t="s">
        <v>114</v>
      </c>
      <c r="E26" s="46" t="s">
        <v>111</v>
      </c>
      <c r="F26" s="45" t="s">
        <v>112</v>
      </c>
      <c r="G26" t="s">
        <v>123</v>
      </c>
    </row>
    <row r="27" spans="1:7" ht="18.600000000000001" thickBot="1" x14ac:dyDescent="0.4">
      <c r="A27" s="55" t="s">
        <v>72</v>
      </c>
      <c r="B27" s="139">
        <v>199.99</v>
      </c>
      <c r="C27" s="69" t="s">
        <v>94</v>
      </c>
      <c r="D27" s="69" t="s">
        <v>121</v>
      </c>
      <c r="E27" s="48" t="s">
        <v>111</v>
      </c>
      <c r="F27" s="49" t="s">
        <v>112</v>
      </c>
    </row>
  </sheetData>
  <mergeCells count="8">
    <mergeCell ref="A23:D23"/>
    <mergeCell ref="A13:D13"/>
    <mergeCell ref="A15:D15"/>
    <mergeCell ref="E2:F2"/>
    <mergeCell ref="A1:F1"/>
    <mergeCell ref="A3:D3"/>
    <mergeCell ref="A9:D9"/>
    <mergeCell ref="A20:D20"/>
  </mergeCells>
  <hyperlinks>
    <hyperlink ref="E4" r:id="rId1" xr:uid="{58CA63FE-4838-425F-8186-E60B2956D8F3}"/>
    <hyperlink ref="E5:E8" r:id="rId2" display="segreteria.presidenza@agcm.it" xr:uid="{9CEA4BDF-6827-4DDF-BF37-A3C1F5435CBB}"/>
    <hyperlink ref="E10" r:id="rId3" xr:uid="{62C425ED-2BE5-41B6-9FB9-DAEEE3FB0A81}"/>
    <hyperlink ref="E11" r:id="rId4" xr:uid="{92274607-DE0E-43E1-874F-3F2EDDB66CB5}"/>
    <hyperlink ref="E16" r:id="rId5" xr:uid="{AB70F576-D374-4129-BAF1-8BCEEEF23B25}"/>
    <hyperlink ref="E17:E19" r:id="rId6" display="maria.tuccillo@agcm.it" xr:uid="{DBDBA38B-C9E6-4C29-928C-589341A9A7A1}"/>
    <hyperlink ref="E21" r:id="rId7" xr:uid="{C72FEA0F-6507-4D7F-B2B3-75C4F5C45003}"/>
    <hyperlink ref="E22" r:id="rId8" xr:uid="{DE7FA315-E1F0-4089-B0CE-3A11A1505929}"/>
    <hyperlink ref="E24" r:id="rId9" xr:uid="{A8328866-27E3-41F4-969E-E14F79D954DE}"/>
    <hyperlink ref="E25:E27" r:id="rId10" display="segreteria.portavoce@agcm.it" xr:uid="{2C9AFB80-1B9A-4B5B-A53F-176ED61F96F1}"/>
    <hyperlink ref="E12" r:id="rId11" xr:uid="{58C75D42-32C4-4622-9931-55D3BA4612B7}"/>
  </hyperlinks>
  <pageMargins left="0.7" right="0.7" top="0.75" bottom="0.75" header="0.3" footer="0.3"/>
  <pageSetup paperSize="9" orientation="portrait" horizontalDpi="90" verticalDpi="90" r:id="rId1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6C080-7C79-4139-BA87-183BDF539867}">
  <sheetPr>
    <pageSetUpPr fitToPage="1"/>
  </sheetPr>
  <dimension ref="A1:J14"/>
  <sheetViews>
    <sheetView topLeftCell="A9" workbookViewId="0">
      <selection activeCell="K11" sqref="K11"/>
    </sheetView>
  </sheetViews>
  <sheetFormatPr defaultColWidth="8.59765625" defaultRowHeight="13.2" x14ac:dyDescent="0.25"/>
  <cols>
    <col min="1" max="1" width="3.3984375" style="126" bestFit="1" customWidth="1"/>
    <col min="2" max="2" width="15.3984375" style="126" customWidth="1"/>
    <col min="3" max="3" width="10.3984375" style="126" customWidth="1"/>
    <col min="4" max="4" width="10.09765625" style="126" customWidth="1"/>
    <col min="5" max="5" width="16.09765625" style="126" customWidth="1"/>
    <col min="6" max="6" width="12.09765625" style="126" customWidth="1"/>
    <col min="7" max="7" width="10.59765625" style="126" customWidth="1"/>
    <col min="8" max="16384" width="8.59765625" style="71"/>
  </cols>
  <sheetData>
    <row r="1" spans="1:10" ht="49.5" customHeight="1" x14ac:dyDescent="0.25">
      <c r="A1" s="264"/>
      <c r="B1" s="263" t="s">
        <v>125</v>
      </c>
      <c r="C1" s="263" t="s">
        <v>4</v>
      </c>
      <c r="D1" s="263"/>
      <c r="E1" s="263" t="s">
        <v>5</v>
      </c>
      <c r="F1" s="263" t="s">
        <v>171</v>
      </c>
      <c r="G1" s="263"/>
    </row>
    <row r="2" spans="1:10" ht="30.6" x14ac:dyDescent="0.25">
      <c r="A2" s="264"/>
      <c r="B2" s="263"/>
      <c r="C2" s="127" t="s">
        <v>170</v>
      </c>
      <c r="D2" s="127" t="s">
        <v>6</v>
      </c>
      <c r="E2" s="263"/>
      <c r="F2" s="127" t="s">
        <v>172</v>
      </c>
      <c r="G2" s="127" t="s">
        <v>173</v>
      </c>
    </row>
    <row r="3" spans="1:10" ht="95.1" customHeight="1" x14ac:dyDescent="0.25">
      <c r="A3" s="124">
        <v>1</v>
      </c>
      <c r="B3" s="128" t="s">
        <v>7</v>
      </c>
      <c r="C3" s="128">
        <v>7</v>
      </c>
      <c r="D3" s="129">
        <v>1</v>
      </c>
      <c r="E3" s="130" t="s">
        <v>177</v>
      </c>
      <c r="F3" s="131">
        <v>2196.52</v>
      </c>
      <c r="G3" s="131">
        <f t="shared" ref="G3:G10" si="0">(F3*0.04)+F3</f>
        <v>2284.3807999999999</v>
      </c>
    </row>
    <row r="4" spans="1:10" ht="96.6" customHeight="1" x14ac:dyDescent="0.25">
      <c r="A4" s="124">
        <v>2</v>
      </c>
      <c r="B4" s="128" t="s">
        <v>8</v>
      </c>
      <c r="C4" s="128">
        <v>7</v>
      </c>
      <c r="D4" s="129">
        <v>1</v>
      </c>
      <c r="E4" s="130" t="s">
        <v>177</v>
      </c>
      <c r="F4" s="131">
        <v>1628.15</v>
      </c>
      <c r="G4" s="131">
        <f t="shared" si="0"/>
        <v>1693.2760000000001</v>
      </c>
    </row>
    <row r="5" spans="1:10" ht="77.400000000000006" customHeight="1" x14ac:dyDescent="0.25">
      <c r="A5" s="124">
        <v>3</v>
      </c>
      <c r="B5" s="128" t="s">
        <v>9</v>
      </c>
      <c r="C5" s="128">
        <v>6</v>
      </c>
      <c r="D5" s="129">
        <v>1</v>
      </c>
      <c r="E5" s="130" t="s">
        <v>175</v>
      </c>
      <c r="F5" s="131">
        <v>2028</v>
      </c>
      <c r="G5" s="131">
        <f t="shared" si="0"/>
        <v>2109.12</v>
      </c>
    </row>
    <row r="6" spans="1:10" ht="117.6" customHeight="1" x14ac:dyDescent="0.25">
      <c r="A6" s="124">
        <v>4</v>
      </c>
      <c r="B6" s="132" t="s">
        <v>10</v>
      </c>
      <c r="C6" s="128">
        <v>7</v>
      </c>
      <c r="D6" s="129">
        <v>1</v>
      </c>
      <c r="E6" s="130" t="s">
        <v>177</v>
      </c>
      <c r="F6" s="131">
        <v>1724</v>
      </c>
      <c r="G6" s="131">
        <f t="shared" si="0"/>
        <v>1792.96</v>
      </c>
    </row>
    <row r="7" spans="1:10" ht="122.4" customHeight="1" x14ac:dyDescent="0.25">
      <c r="A7" s="124">
        <v>5</v>
      </c>
      <c r="B7" s="128" t="s">
        <v>11</v>
      </c>
      <c r="C7" s="128">
        <v>7</v>
      </c>
      <c r="D7" s="129">
        <v>1</v>
      </c>
      <c r="E7" s="130" t="s">
        <v>174</v>
      </c>
      <c r="F7" s="131">
        <v>3300</v>
      </c>
      <c r="G7" s="131">
        <f t="shared" si="0"/>
        <v>3432</v>
      </c>
    </row>
    <row r="8" spans="1:10" ht="81.599999999999994" x14ac:dyDescent="0.25">
      <c r="A8" s="124">
        <v>6</v>
      </c>
      <c r="B8" s="132" t="s">
        <v>12</v>
      </c>
      <c r="C8" s="128">
        <v>6</v>
      </c>
      <c r="D8" s="129">
        <v>1</v>
      </c>
      <c r="E8" s="130" t="s">
        <v>177</v>
      </c>
      <c r="F8" s="131">
        <v>1329.11</v>
      </c>
      <c r="G8" s="131">
        <f t="shared" si="0"/>
        <v>1382.2743999999998</v>
      </c>
    </row>
    <row r="9" spans="1:10" ht="81.599999999999994" x14ac:dyDescent="0.25">
      <c r="A9" s="124">
        <v>7</v>
      </c>
      <c r="B9" s="132" t="s">
        <v>13</v>
      </c>
      <c r="C9" s="128">
        <v>6</v>
      </c>
      <c r="D9" s="129">
        <v>1</v>
      </c>
      <c r="E9" s="130" t="s">
        <v>177</v>
      </c>
      <c r="F9" s="131">
        <v>2750</v>
      </c>
      <c r="G9" s="131">
        <f t="shared" si="0"/>
        <v>2860</v>
      </c>
    </row>
    <row r="10" spans="1:10" ht="81.599999999999994" x14ac:dyDescent="0.25">
      <c r="A10" s="124">
        <v>8</v>
      </c>
      <c r="B10" s="132" t="s">
        <v>14</v>
      </c>
      <c r="C10" s="128">
        <v>6</v>
      </c>
      <c r="D10" s="129">
        <v>1</v>
      </c>
      <c r="E10" s="130" t="s">
        <v>175</v>
      </c>
      <c r="F10" s="131">
        <v>487.87</v>
      </c>
      <c r="G10" s="131">
        <f t="shared" si="0"/>
        <v>507.38479999999998</v>
      </c>
    </row>
    <row r="11" spans="1:10" ht="114.6" customHeight="1" x14ac:dyDescent="0.25">
      <c r="A11" s="124">
        <v>9</v>
      </c>
      <c r="B11" s="132" t="s">
        <v>15</v>
      </c>
      <c r="C11" s="128">
        <v>8</v>
      </c>
      <c r="D11" s="129"/>
      <c r="E11" s="130" t="s">
        <v>177</v>
      </c>
      <c r="F11" s="131">
        <v>800</v>
      </c>
      <c r="G11" s="131">
        <v>886</v>
      </c>
    </row>
    <row r="12" spans="1:10" x14ac:dyDescent="0.25">
      <c r="A12" s="125"/>
      <c r="B12" s="133"/>
      <c r="C12" s="134"/>
      <c r="D12" s="135"/>
      <c r="E12" s="136"/>
    </row>
    <row r="13" spans="1:10" ht="18.899999999999999" customHeight="1" x14ac:dyDescent="0.25">
      <c r="A13" s="261" t="s">
        <v>16</v>
      </c>
      <c r="B13" s="262" t="s">
        <v>126</v>
      </c>
      <c r="C13" s="262"/>
      <c r="D13" s="262"/>
      <c r="E13" s="262"/>
      <c r="F13" s="137">
        <f>SUM(F3:F12)</f>
        <v>16243.650000000001</v>
      </c>
      <c r="G13" s="137">
        <f>SUM(G3:G12)</f>
        <v>16947.396000000001</v>
      </c>
    </row>
    <row r="14" spans="1:10" ht="21.6" customHeight="1" x14ac:dyDescent="0.25">
      <c r="A14" s="261"/>
      <c r="B14" s="262" t="s">
        <v>127</v>
      </c>
      <c r="C14" s="262"/>
      <c r="D14" s="262"/>
      <c r="E14" s="262"/>
      <c r="J14" s="71">
        <f>4195.97+5410.39+8005.97+11599.53+73898</f>
        <v>103109.86</v>
      </c>
    </row>
  </sheetData>
  <mergeCells count="8">
    <mergeCell ref="A13:A14"/>
    <mergeCell ref="B13:E13"/>
    <mergeCell ref="B14:E14"/>
    <mergeCell ref="F1:G1"/>
    <mergeCell ref="A1:A2"/>
    <mergeCell ref="B1:B2"/>
    <mergeCell ref="C1:D1"/>
    <mergeCell ref="E1:E2"/>
  </mergeCells>
  <printOptions horizontalCentered="1" verticalCentered="1"/>
  <pageMargins left="0.70866141732283472" right="0.70866141732283472" top="0.74803149606299213" bottom="0.74803149606299213" header="0.31496062992125984" footer="0.31496062992125984"/>
  <pageSetup paperSize="9" scale="74" fitToWidth="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76FD4-CE1C-4A1F-82B8-B5A9FB9C9739}">
  <dimension ref="A1:H18"/>
  <sheetViews>
    <sheetView topLeftCell="A5" zoomScale="70" zoomScaleNormal="70" workbookViewId="0">
      <selection activeCell="B13" sqref="B13"/>
    </sheetView>
  </sheetViews>
  <sheetFormatPr defaultRowHeight="13.8" x14ac:dyDescent="0.25"/>
  <cols>
    <col min="1" max="1" width="37.5" customWidth="1"/>
    <col min="2" max="2" width="14.3984375" customWidth="1"/>
    <col min="3" max="5" width="17.3984375" customWidth="1"/>
    <col min="6" max="7" width="21.59765625" customWidth="1"/>
    <col min="8" max="8" width="19.3984375" customWidth="1"/>
  </cols>
  <sheetData>
    <row r="1" spans="1:8" ht="18" thickBot="1" x14ac:dyDescent="0.3">
      <c r="A1" s="36"/>
      <c r="B1" s="36"/>
      <c r="C1" s="36"/>
      <c r="D1" s="145"/>
      <c r="E1" s="145"/>
      <c r="F1" s="37"/>
      <c r="G1" s="37"/>
      <c r="H1" s="37"/>
    </row>
    <row r="2" spans="1:8" ht="63.6" customHeight="1" thickBot="1" x14ac:dyDescent="0.3">
      <c r="A2" s="240" t="s">
        <v>135</v>
      </c>
      <c r="B2" s="241"/>
      <c r="C2" s="241"/>
      <c r="D2" s="241"/>
      <c r="E2" s="241"/>
      <c r="F2" s="241"/>
      <c r="G2" s="241"/>
      <c r="H2" s="269"/>
    </row>
    <row r="3" spans="1:8" ht="63.6" customHeight="1" thickBot="1" x14ac:dyDescent="0.3">
      <c r="A3" s="276" t="s">
        <v>153</v>
      </c>
      <c r="B3" s="277"/>
      <c r="C3" s="277"/>
      <c r="D3" s="277"/>
      <c r="E3" s="277"/>
      <c r="F3" s="277"/>
      <c r="G3" s="277"/>
      <c r="H3" s="278"/>
    </row>
    <row r="4" spans="1:8" ht="36.9" customHeight="1" x14ac:dyDescent="0.25">
      <c r="A4" s="279" t="s">
        <v>136</v>
      </c>
      <c r="B4" s="267" t="s">
        <v>137</v>
      </c>
      <c r="C4" s="270" t="s">
        <v>76</v>
      </c>
      <c r="D4" s="292" t="s">
        <v>184</v>
      </c>
      <c r="E4" s="287" t="s">
        <v>178</v>
      </c>
      <c r="F4" s="272" t="s">
        <v>83</v>
      </c>
      <c r="G4" s="272" t="s">
        <v>138</v>
      </c>
      <c r="H4" s="274" t="s">
        <v>139</v>
      </c>
    </row>
    <row r="5" spans="1:8" ht="48" customHeight="1" thickBot="1" x14ac:dyDescent="0.3">
      <c r="A5" s="280"/>
      <c r="B5" s="268"/>
      <c r="C5" s="271"/>
      <c r="D5" s="293"/>
      <c r="E5" s="288"/>
      <c r="F5" s="273"/>
      <c r="G5" s="273"/>
      <c r="H5" s="275"/>
    </row>
    <row r="6" spans="1:8" ht="92.4" customHeight="1" x14ac:dyDescent="0.25">
      <c r="A6" s="99" t="s">
        <v>141</v>
      </c>
      <c r="B6" s="95">
        <v>44561</v>
      </c>
      <c r="C6" s="281" t="s">
        <v>82</v>
      </c>
      <c r="D6" s="289" t="s">
        <v>186</v>
      </c>
      <c r="E6" s="142" t="s">
        <v>179</v>
      </c>
      <c r="F6" s="96"/>
      <c r="G6" s="96"/>
      <c r="H6" s="96"/>
    </row>
    <row r="7" spans="1:8" ht="72.599999999999994" customHeight="1" x14ac:dyDescent="0.25">
      <c r="A7" s="152" t="s">
        <v>142</v>
      </c>
      <c r="B7" s="89">
        <v>44561</v>
      </c>
      <c r="C7" s="282"/>
      <c r="D7" s="290"/>
      <c r="E7" s="143" t="s">
        <v>180</v>
      </c>
      <c r="F7" s="80"/>
      <c r="G7" s="80"/>
      <c r="H7" s="80"/>
    </row>
    <row r="8" spans="1:8" ht="71.400000000000006" customHeight="1" x14ac:dyDescent="0.25">
      <c r="A8" s="82" t="s">
        <v>144</v>
      </c>
      <c r="B8" s="89">
        <v>44561</v>
      </c>
      <c r="C8" s="282"/>
      <c r="D8" s="290"/>
      <c r="E8" s="143" t="s">
        <v>185</v>
      </c>
      <c r="F8" s="80"/>
      <c r="G8" s="80"/>
      <c r="H8" s="80"/>
    </row>
    <row r="9" spans="1:8" ht="65.099999999999994" customHeight="1" x14ac:dyDescent="0.25">
      <c r="A9" s="152" t="s">
        <v>145</v>
      </c>
      <c r="B9" s="89">
        <v>44561</v>
      </c>
      <c r="C9" s="282"/>
      <c r="D9" s="290"/>
      <c r="E9" s="143" t="s">
        <v>181</v>
      </c>
      <c r="F9" s="80"/>
      <c r="G9" s="80"/>
      <c r="H9" s="80"/>
    </row>
    <row r="10" spans="1:8" ht="72.900000000000006" customHeight="1" x14ac:dyDescent="0.25">
      <c r="A10" s="152" t="s">
        <v>146</v>
      </c>
      <c r="B10" s="89">
        <v>44561</v>
      </c>
      <c r="C10" s="282"/>
      <c r="D10" s="290"/>
      <c r="E10" s="143" t="s">
        <v>183</v>
      </c>
      <c r="F10" s="80"/>
      <c r="G10" s="80"/>
      <c r="H10" s="80"/>
    </row>
    <row r="11" spans="1:8" ht="85.5" customHeight="1" thickBot="1" x14ac:dyDescent="0.3">
      <c r="A11" s="84" t="s">
        <v>143</v>
      </c>
      <c r="B11" s="90">
        <v>44742</v>
      </c>
      <c r="C11" s="283"/>
      <c r="D11" s="291"/>
      <c r="E11" s="144" t="s">
        <v>182</v>
      </c>
      <c r="F11" s="85"/>
      <c r="G11" s="85"/>
      <c r="H11" s="85"/>
    </row>
    <row r="12" spans="1:8" ht="53.1" customHeight="1" thickBot="1" x14ac:dyDescent="0.3">
      <c r="A12" s="284" t="s">
        <v>154</v>
      </c>
      <c r="B12" s="285"/>
      <c r="C12" s="285"/>
      <c r="D12" s="285"/>
      <c r="E12" s="285"/>
      <c r="F12" s="285"/>
      <c r="G12" s="285"/>
      <c r="H12" s="286"/>
    </row>
    <row r="13" spans="1:8" ht="57.9" customHeight="1" x14ac:dyDescent="0.25">
      <c r="A13" s="94" t="s">
        <v>148</v>
      </c>
      <c r="B13" s="95">
        <v>44561</v>
      </c>
      <c r="C13" s="100" t="s">
        <v>151</v>
      </c>
      <c r="D13" s="146"/>
      <c r="E13" s="146"/>
      <c r="F13" s="101">
        <v>15600</v>
      </c>
      <c r="G13" s="101">
        <v>15600</v>
      </c>
      <c r="H13" s="101">
        <v>15600</v>
      </c>
    </row>
    <row r="14" spans="1:8" ht="57.9" customHeight="1" x14ac:dyDescent="0.25">
      <c r="A14" s="153" t="s">
        <v>149</v>
      </c>
      <c r="B14" s="89">
        <v>44681</v>
      </c>
      <c r="C14" s="265" t="s">
        <v>82</v>
      </c>
      <c r="D14" s="147"/>
      <c r="E14" s="147"/>
      <c r="F14" s="40">
        <v>6400</v>
      </c>
      <c r="G14" s="40">
        <v>6400</v>
      </c>
      <c r="H14" s="40">
        <v>6400</v>
      </c>
    </row>
    <row r="15" spans="1:8" ht="74.099999999999994" customHeight="1" thickBot="1" x14ac:dyDescent="0.3">
      <c r="A15" s="35" t="s">
        <v>150</v>
      </c>
      <c r="B15" s="90">
        <v>44847</v>
      </c>
      <c r="C15" s="266"/>
      <c r="D15" s="148"/>
      <c r="E15" s="148"/>
      <c r="F15" s="81">
        <v>7876</v>
      </c>
      <c r="G15" s="81">
        <v>8270</v>
      </c>
      <c r="H15" s="81">
        <v>8683</v>
      </c>
    </row>
    <row r="16" spans="1:8" ht="18" x14ac:dyDescent="0.25">
      <c r="A16" s="39"/>
      <c r="B16" s="39"/>
      <c r="C16" s="39"/>
      <c r="D16" s="39"/>
      <c r="E16" s="39"/>
      <c r="F16" s="37"/>
      <c r="G16" s="37"/>
      <c r="H16" s="37"/>
    </row>
    <row r="17" spans="1:8" x14ac:dyDescent="0.25">
      <c r="A17" s="37"/>
      <c r="B17" s="37"/>
      <c r="C17" s="37"/>
      <c r="D17" s="37"/>
      <c r="E17" s="37"/>
      <c r="F17" s="37"/>
      <c r="G17" s="37"/>
      <c r="H17" s="37"/>
    </row>
    <row r="18" spans="1:8" ht="39.9" customHeight="1" x14ac:dyDescent="0.25">
      <c r="A18" s="37"/>
      <c r="B18" s="37"/>
      <c r="C18" s="37"/>
      <c r="D18" s="37"/>
      <c r="E18" s="37"/>
      <c r="F18" s="149">
        <f>F13+F14+F15</f>
        <v>29876</v>
      </c>
      <c r="G18" s="149">
        <f t="shared" ref="G18:H18" si="0">G13+G14+G15</f>
        <v>30270</v>
      </c>
      <c r="H18" s="149">
        <f t="shared" si="0"/>
        <v>30683</v>
      </c>
    </row>
  </sheetData>
  <mergeCells count="14">
    <mergeCell ref="C14:C15"/>
    <mergeCell ref="B4:B5"/>
    <mergeCell ref="A2:H2"/>
    <mergeCell ref="C4:C5"/>
    <mergeCell ref="F4:F5"/>
    <mergeCell ref="G4:G5"/>
    <mergeCell ref="H4:H5"/>
    <mergeCell ref="A3:H3"/>
    <mergeCell ref="A4:A5"/>
    <mergeCell ref="C6:C11"/>
    <mergeCell ref="A12:H12"/>
    <mergeCell ref="E4:E5"/>
    <mergeCell ref="D6:D11"/>
    <mergeCell ref="D4:D5"/>
  </mergeCells>
  <pageMargins left="0.7" right="0.7" top="0.75" bottom="0.75" header="0.3" footer="0.3"/>
  <pageSetup paperSize="9" orientation="landscape"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35906-A3A1-4BDD-9CAE-E0BC44F43A72}">
  <dimension ref="A1:G19"/>
  <sheetViews>
    <sheetView topLeftCell="A9" zoomScale="70" zoomScaleNormal="70" workbookViewId="0">
      <selection activeCell="G11" sqref="G11:G16"/>
    </sheetView>
  </sheetViews>
  <sheetFormatPr defaultRowHeight="13.8" x14ac:dyDescent="0.25"/>
  <cols>
    <col min="1" max="1" width="37.5" customWidth="1"/>
    <col min="2" max="2" width="14.3984375" customWidth="1"/>
    <col min="3" max="3" width="17.3984375" customWidth="1"/>
    <col min="4" max="4" width="17.59765625" customWidth="1"/>
    <col min="5" max="5" width="19.3984375" customWidth="1"/>
    <col min="6" max="6" width="14.59765625" customWidth="1"/>
    <col min="7" max="7" width="15.3984375" customWidth="1"/>
  </cols>
  <sheetData>
    <row r="1" spans="1:7" ht="51" customHeight="1" thickBot="1" x14ac:dyDescent="0.3">
      <c r="A1" s="296" t="s">
        <v>140</v>
      </c>
      <c r="B1" s="297"/>
      <c r="C1" s="297"/>
      <c r="D1" s="297"/>
      <c r="E1" s="297"/>
      <c r="F1" s="297"/>
      <c r="G1" s="298"/>
    </row>
    <row r="2" spans="1:7" ht="51" customHeight="1" thickBot="1" x14ac:dyDescent="0.3">
      <c r="A2" s="299" t="s">
        <v>153</v>
      </c>
      <c r="B2" s="300"/>
      <c r="C2" s="300"/>
      <c r="D2" s="300"/>
      <c r="E2" s="300"/>
      <c r="F2" s="300"/>
      <c r="G2" s="301"/>
    </row>
    <row r="3" spans="1:7" ht="83.1" customHeight="1" thickBot="1" x14ac:dyDescent="0.3">
      <c r="A3" s="102" t="s">
        <v>136</v>
      </c>
      <c r="B3" s="103" t="s">
        <v>81</v>
      </c>
      <c r="C3" s="103" t="s">
        <v>76</v>
      </c>
      <c r="D3" s="104" t="s">
        <v>85</v>
      </c>
      <c r="E3" s="103" t="s">
        <v>77</v>
      </c>
      <c r="F3" s="103" t="s">
        <v>78</v>
      </c>
      <c r="G3" s="105" t="s">
        <v>79</v>
      </c>
    </row>
    <row r="4" spans="1:7" ht="56.4" customHeight="1" x14ac:dyDescent="0.25">
      <c r="A4" s="99" t="s">
        <v>141</v>
      </c>
      <c r="B4" s="95">
        <v>44926</v>
      </c>
      <c r="C4" s="305" t="s">
        <v>82</v>
      </c>
      <c r="D4" s="96">
        <v>250</v>
      </c>
      <c r="E4" s="97"/>
      <c r="F4" s="97"/>
      <c r="G4" s="98"/>
    </row>
    <row r="5" spans="1:7" ht="36" customHeight="1" x14ac:dyDescent="0.25">
      <c r="A5" s="82" t="s">
        <v>142</v>
      </c>
      <c r="B5" s="89">
        <v>44926</v>
      </c>
      <c r="C5" s="306"/>
      <c r="D5" s="80">
        <v>300</v>
      </c>
      <c r="E5" s="79"/>
      <c r="F5" s="79"/>
      <c r="G5" s="83"/>
    </row>
    <row r="6" spans="1:7" ht="45.9" customHeight="1" x14ac:dyDescent="0.25">
      <c r="A6" s="82" t="s">
        <v>143</v>
      </c>
      <c r="B6" s="88" t="s">
        <v>84</v>
      </c>
      <c r="C6" s="306"/>
      <c r="D6" s="80">
        <v>615</v>
      </c>
      <c r="E6" s="79"/>
      <c r="F6" s="79"/>
      <c r="G6" s="83"/>
    </row>
    <row r="7" spans="1:7" ht="60.9" customHeight="1" x14ac:dyDescent="0.25">
      <c r="A7" s="82" t="s">
        <v>144</v>
      </c>
      <c r="B7" s="89">
        <v>44926</v>
      </c>
      <c r="C7" s="306"/>
      <c r="D7" s="80">
        <v>1600</v>
      </c>
      <c r="E7" s="79"/>
      <c r="F7" s="79"/>
      <c r="G7" s="83"/>
    </row>
    <row r="8" spans="1:7" ht="42.6" customHeight="1" x14ac:dyDescent="0.25">
      <c r="A8" s="82" t="s">
        <v>145</v>
      </c>
      <c r="B8" s="89">
        <v>44926</v>
      </c>
      <c r="C8" s="306"/>
      <c r="D8" s="80">
        <v>870</v>
      </c>
      <c r="E8" s="79"/>
      <c r="F8" s="79"/>
      <c r="G8" s="83"/>
    </row>
    <row r="9" spans="1:7" ht="45" customHeight="1" thickBot="1" x14ac:dyDescent="0.3">
      <c r="A9" s="84" t="s">
        <v>146</v>
      </c>
      <c r="B9" s="90">
        <v>44926</v>
      </c>
      <c r="C9" s="307"/>
      <c r="D9" s="85">
        <v>1300</v>
      </c>
      <c r="E9" s="86"/>
      <c r="F9" s="86"/>
      <c r="G9" s="87"/>
    </row>
    <row r="10" spans="1:7" ht="56.1" customHeight="1" thickBot="1" x14ac:dyDescent="0.3">
      <c r="A10" s="302">
        <f>D4+D5+D6+D7+D8+D9</f>
        <v>4935</v>
      </c>
      <c r="B10" s="303"/>
      <c r="C10" s="303"/>
      <c r="D10" s="303"/>
      <c r="E10" s="303"/>
      <c r="F10" s="303"/>
      <c r="G10" s="304"/>
    </row>
    <row r="11" spans="1:7" ht="42.9" customHeight="1" x14ac:dyDescent="0.25">
      <c r="A11" s="91" t="s">
        <v>86</v>
      </c>
      <c r="B11" s="106">
        <v>45130</v>
      </c>
      <c r="C11" s="308" t="s">
        <v>82</v>
      </c>
      <c r="D11" s="107"/>
      <c r="E11" s="108">
        <v>160</v>
      </c>
      <c r="F11" s="108">
        <v>160</v>
      </c>
      <c r="G11" s="109">
        <v>160</v>
      </c>
    </row>
    <row r="12" spans="1:7" ht="36.6" customHeight="1" x14ac:dyDescent="0.25">
      <c r="A12" s="82" t="s">
        <v>87</v>
      </c>
      <c r="B12" s="89">
        <v>44926</v>
      </c>
      <c r="C12" s="306"/>
      <c r="D12" s="80"/>
      <c r="E12" s="79">
        <v>1190</v>
      </c>
      <c r="F12" s="79">
        <v>1190</v>
      </c>
      <c r="G12" s="83">
        <v>1190</v>
      </c>
    </row>
    <row r="13" spans="1:7" ht="37.5" customHeight="1" x14ac:dyDescent="0.25">
      <c r="A13" s="82" t="s">
        <v>88</v>
      </c>
      <c r="B13" s="89">
        <v>44926</v>
      </c>
      <c r="C13" s="306"/>
      <c r="D13" s="80"/>
      <c r="E13" s="79">
        <v>900</v>
      </c>
      <c r="F13" s="79">
        <v>900</v>
      </c>
      <c r="G13" s="83">
        <v>900</v>
      </c>
    </row>
    <row r="14" spans="1:7" ht="39.9" customHeight="1" x14ac:dyDescent="0.25">
      <c r="A14" s="82" t="s">
        <v>89</v>
      </c>
      <c r="B14" s="89">
        <v>44926</v>
      </c>
      <c r="C14" s="306"/>
      <c r="D14" s="80"/>
      <c r="E14" s="79">
        <v>9500</v>
      </c>
      <c r="F14" s="79">
        <v>9500</v>
      </c>
      <c r="G14" s="83">
        <v>9500</v>
      </c>
    </row>
    <row r="15" spans="1:7" ht="41.1" customHeight="1" x14ac:dyDescent="0.25">
      <c r="A15" s="82" t="s">
        <v>169</v>
      </c>
      <c r="B15" s="89">
        <v>44926</v>
      </c>
      <c r="C15" s="306"/>
      <c r="D15" s="80"/>
      <c r="E15" s="79">
        <v>2750</v>
      </c>
      <c r="F15" s="79">
        <v>2750</v>
      </c>
      <c r="G15" s="83">
        <v>2750</v>
      </c>
    </row>
    <row r="16" spans="1:7" ht="38.1" customHeight="1" thickBot="1" x14ac:dyDescent="0.3">
      <c r="A16" s="84" t="s">
        <v>90</v>
      </c>
      <c r="B16" s="90">
        <v>44926</v>
      </c>
      <c r="C16" s="307"/>
      <c r="D16" s="85"/>
      <c r="E16" s="86">
        <v>3500</v>
      </c>
      <c r="F16" s="86">
        <v>3500</v>
      </c>
      <c r="G16" s="87">
        <v>3500</v>
      </c>
    </row>
    <row r="17" spans="1:7" ht="17.399999999999999" x14ac:dyDescent="0.25">
      <c r="A17" s="295"/>
      <c r="B17" s="295"/>
      <c r="C17" s="295"/>
      <c r="D17" s="37"/>
      <c r="E17" s="37"/>
      <c r="F17" s="37"/>
      <c r="G17" s="37"/>
    </row>
    <row r="18" spans="1:7" ht="24" customHeight="1" x14ac:dyDescent="0.4">
      <c r="A18" s="294" t="s">
        <v>147</v>
      </c>
      <c r="B18" s="294"/>
      <c r="C18" s="294"/>
      <c r="D18" s="294"/>
      <c r="E18" s="294"/>
      <c r="F18" s="294"/>
      <c r="G18" s="294"/>
    </row>
    <row r="19" spans="1:7" ht="59.1" customHeight="1" x14ac:dyDescent="0.25">
      <c r="E19" s="150">
        <f>E11+E12+E13+E14+E15+E16</f>
        <v>18000</v>
      </c>
      <c r="F19" s="150">
        <f t="shared" ref="F19:G19" si="0">F11+F12+F13+F14+F15+F16</f>
        <v>18000</v>
      </c>
      <c r="G19" s="150">
        <f t="shared" si="0"/>
        <v>18000</v>
      </c>
    </row>
  </sheetData>
  <mergeCells count="7">
    <mergeCell ref="A18:G18"/>
    <mergeCell ref="A17:C17"/>
    <mergeCell ref="A1:G1"/>
    <mergeCell ref="A2:G2"/>
    <mergeCell ref="A10:G10"/>
    <mergeCell ref="C4:C9"/>
    <mergeCell ref="C11:C16"/>
  </mergeCells>
  <pageMargins left="0.7" right="0.7" top="0.75" bottom="0.75"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TotalTime>1115</TotalTime>
  <Application>Microsoft Excel</Application>
  <DocSecurity>0</DocSecurity>
  <ScaleCrop>false</ScaleCrop>
  <HeadingPairs>
    <vt:vector size="4" baseType="variant">
      <vt:variant>
        <vt:lpstr>Fogli di lavoro</vt:lpstr>
      </vt:variant>
      <vt:variant>
        <vt:i4>10</vt:i4>
      </vt:variant>
      <vt:variant>
        <vt:lpstr>Intervalli denominati</vt:lpstr>
      </vt:variant>
      <vt:variant>
        <vt:i4>4</vt:i4>
      </vt:variant>
    </vt:vector>
  </HeadingPairs>
  <TitlesOfParts>
    <vt:vector size="14" baseType="lpstr">
      <vt:lpstr>ANNO 2023_31.12.2023</vt:lpstr>
      <vt:lpstr>Banche dati INVIATO ARGENTATI</vt:lpstr>
      <vt:lpstr>Scadenze Sky</vt:lpstr>
      <vt:lpstr>Giornali cartacei</vt:lpstr>
      <vt:lpstr>Abb. giorn. cartacei </vt:lpstr>
      <vt:lpstr>Abbon. giorn. digitali</vt:lpstr>
      <vt:lpstr>Agenzie di stampa</vt:lpstr>
      <vt:lpstr>Banche dati da rinn dic. 2021</vt:lpstr>
      <vt:lpstr>Banche dati da rinn. dic. 2022</vt:lpstr>
      <vt:lpstr>Banche dati da rinn. dic. 2023</vt:lpstr>
      <vt:lpstr>'Agenzie di stampa'!Area_stampa</vt:lpstr>
      <vt:lpstr>'ANNO 2023_31.12.2023'!Area_stampa</vt:lpstr>
      <vt:lpstr>'Banche dati da rinn dic. 2021'!Area_stampa</vt:lpstr>
      <vt:lpstr>'Banche dati INVIATO ARGENTATI'!Area_stampa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Sabrina TOMASSINI</dc:creator>
  <cp:lastModifiedBy>Antonietta Messina</cp:lastModifiedBy>
  <cp:revision>174</cp:revision>
  <cp:lastPrinted>2024-01-15T14:41:38Z</cp:lastPrinted>
  <dcterms:created xsi:type="dcterms:W3CDTF">2017-02-25T16:44:58Z</dcterms:created>
  <dcterms:modified xsi:type="dcterms:W3CDTF">2024-01-15T14:42:22Z</dcterms:modified>
</cp:coreProperties>
</file>